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209"/>
  <workbookPr/>
  <mc:AlternateContent xmlns:mc="http://schemas.openxmlformats.org/markup-compatibility/2006">
    <mc:Choice Requires="x15">
      <x15ac:absPath xmlns:x15ac="http://schemas.microsoft.com/office/spreadsheetml/2010/11/ac" url="/Users/adoyle/_UNOLS/Solicitation Rewrite and Writing/OTS 2018/"/>
    </mc:Choice>
  </mc:AlternateContent>
  <xr:revisionPtr revIDLastSave="0" documentId="13_ncr:1_{3C57A5BE-4BF0-3C4A-A489-8AD1F9E295AE}" xr6:coauthVersionLast="36" xr6:coauthVersionMax="36" xr10:uidLastSave="{00000000-0000-0000-0000-000000000000}"/>
  <bookViews>
    <workbookView xWindow="0" yWindow="460" windowWidth="34800" windowHeight="17460" tabRatio="893" activeTab="1" xr2:uid="{00000000-000D-0000-FFFF-FFFF00000000}"/>
  </bookViews>
  <sheets>
    <sheet name="Table 4.1.1" sheetId="13" state="hidden" r:id="rId1"/>
    <sheet name="README" sheetId="20" r:id="rId2"/>
    <sheet name="Table 4.1-ShipDays" sheetId="4" r:id="rId3"/>
    <sheet name="Table 4.2-Personnel" sheetId="6" r:id="rId4"/>
    <sheet name="Table 4.3-BS Budget" sheetId="1" r:id="rId5"/>
    <sheet name="Table 5.1-SS Summary" sheetId="5" r:id="rId6"/>
    <sheet name="Table 5.2-SS Budget" sheetId="11" r:id="rId7"/>
    <sheet name="Table 5.3-SS CF" sheetId="14" r:id="rId8"/>
    <sheet name="Table 6.1-Tech Ex_Pool" sheetId="21" r:id="rId9"/>
    <sheet name="Table 7.1-Final Request" sheetId="19" r:id="rId10"/>
  </sheets>
  <definedNames>
    <definedName name="_xlnm.Print_Area" localSheetId="2">'Table 4.1-ShipDays'!$A$1:$D$21</definedName>
    <definedName name="_xlnm.Print_Area" localSheetId="4">'Table 4.3-BS Budget'!$A$1:$P$194</definedName>
  </definedNames>
  <calcPr calcId="181029"/>
</workbook>
</file>

<file path=xl/calcChain.xml><?xml version="1.0" encoding="utf-8"?>
<calcChain xmlns="http://schemas.openxmlformats.org/spreadsheetml/2006/main">
  <c r="I10" i="21" l="1"/>
  <c r="K10" i="21" s="1"/>
  <c r="I11" i="21"/>
  <c r="K11" i="21" s="1"/>
  <c r="I12" i="21"/>
  <c r="K12" i="21" s="1"/>
  <c r="I7" i="21" l="1"/>
  <c r="I6" i="21"/>
  <c r="K6" i="21" s="1"/>
  <c r="F5" i="14" l="1"/>
  <c r="F8" i="14"/>
  <c r="F9" i="14"/>
  <c r="F10" i="14"/>
  <c r="K7" i="21" l="1"/>
  <c r="I8" i="21"/>
  <c r="K8" i="21" s="1"/>
  <c r="I9" i="21"/>
  <c r="K9" i="21" s="1"/>
  <c r="I13" i="21"/>
  <c r="K13" i="21" s="1"/>
  <c r="I14" i="21"/>
  <c r="K14" i="21" s="1"/>
  <c r="I15" i="21"/>
  <c r="K15" i="21" s="1"/>
  <c r="I16" i="21"/>
  <c r="K16" i="21" s="1"/>
  <c r="F22" i="21"/>
  <c r="H22" i="21" s="1"/>
  <c r="F23" i="21"/>
  <c r="H23" i="21" s="1"/>
  <c r="F24" i="21"/>
  <c r="H24" i="21" s="1"/>
  <c r="F25" i="21"/>
  <c r="H25" i="21" s="1"/>
  <c r="F26" i="21"/>
  <c r="H26" i="21" s="1"/>
  <c r="F27" i="21"/>
  <c r="H27" i="21" s="1"/>
  <c r="F28" i="21"/>
  <c r="H28" i="21" s="1"/>
  <c r="F29" i="21"/>
  <c r="H29" i="21" s="1"/>
  <c r="C177" i="1"/>
  <c r="C182" i="1" s="1"/>
  <c r="I182" i="1" s="1"/>
  <c r="J182" i="1" s="1"/>
  <c r="C167" i="1"/>
  <c r="J84" i="1"/>
  <c r="C84" i="1"/>
  <c r="D21" i="4"/>
  <c r="G108" i="1" s="1"/>
  <c r="K108" i="1" s="1"/>
  <c r="G84" i="1"/>
  <c r="M84" i="1" s="1"/>
  <c r="J83" i="1"/>
  <c r="C83" i="1"/>
  <c r="G83" i="1" s="1"/>
  <c r="M83" i="1" s="1"/>
  <c r="C21" i="4"/>
  <c r="G107" i="1" s="1"/>
  <c r="K107" i="1" s="1"/>
  <c r="J82" i="1"/>
  <c r="C82" i="1"/>
  <c r="G82" i="1" s="1"/>
  <c r="M82" i="1" s="1"/>
  <c r="B21" i="4"/>
  <c r="C179" i="1"/>
  <c r="C184" i="1" s="1"/>
  <c r="I184" i="1" s="1"/>
  <c r="J184" i="1" s="1"/>
  <c r="L184" i="1" s="1"/>
  <c r="C169" i="1"/>
  <c r="C178" i="1"/>
  <c r="C183" i="1" s="1"/>
  <c r="I183" i="1" s="1"/>
  <c r="J183" i="1" s="1"/>
  <c r="C168" i="1"/>
  <c r="G168" i="1" s="1"/>
  <c r="L168" i="1" s="1"/>
  <c r="G167" i="1"/>
  <c r="L167" i="1" s="1"/>
  <c r="J167" i="1"/>
  <c r="J168" i="1"/>
  <c r="G169" i="1"/>
  <c r="J169" i="1"/>
  <c r="L169" i="1"/>
  <c r="G172" i="1"/>
  <c r="C108" i="1"/>
  <c r="C146" i="1" s="1"/>
  <c r="C107" i="1"/>
  <c r="C106" i="1"/>
  <c r="J147" i="1"/>
  <c r="J148" i="1"/>
  <c r="J149" i="1"/>
  <c r="J150" i="1"/>
  <c r="J151" i="1"/>
  <c r="J152" i="1"/>
  <c r="J153" i="1"/>
  <c r="J154" i="1"/>
  <c r="J155" i="1"/>
  <c r="J156" i="1"/>
  <c r="J157" i="1"/>
  <c r="J158" i="1"/>
  <c r="J131" i="1"/>
  <c r="L131" i="1" s="1"/>
  <c r="J132" i="1"/>
  <c r="J133" i="1"/>
  <c r="J134" i="1"/>
  <c r="J135" i="1"/>
  <c r="J136" i="1"/>
  <c r="J137" i="1"/>
  <c r="J138" i="1"/>
  <c r="J139" i="1"/>
  <c r="J140" i="1"/>
  <c r="J141" i="1"/>
  <c r="J142" i="1"/>
  <c r="C114" i="1"/>
  <c r="K118" i="1" s="1"/>
  <c r="L118" i="1" s="1"/>
  <c r="K115" i="1"/>
  <c r="J115" i="1"/>
  <c r="L115" i="1" s="1"/>
  <c r="J116" i="1"/>
  <c r="J117" i="1"/>
  <c r="J118" i="1"/>
  <c r="K119" i="1"/>
  <c r="J119" i="1"/>
  <c r="L119" i="1" s="1"/>
  <c r="K120" i="1"/>
  <c r="J120" i="1"/>
  <c r="L120" i="1" s="1"/>
  <c r="J121" i="1"/>
  <c r="J122" i="1"/>
  <c r="K123" i="1"/>
  <c r="J123" i="1"/>
  <c r="L123" i="1" s="1"/>
  <c r="K124" i="1"/>
  <c r="J124" i="1"/>
  <c r="L124" i="1" s="1"/>
  <c r="J125" i="1"/>
  <c r="J126" i="1"/>
  <c r="K127" i="1"/>
  <c r="L127" i="1" s="1"/>
  <c r="C130" i="1"/>
  <c r="K131" i="1" s="1"/>
  <c r="G106" i="1"/>
  <c r="K106" i="1" s="1"/>
  <c r="E6" i="6"/>
  <c r="E7" i="6"/>
  <c r="E8" i="6"/>
  <c r="E9" i="6"/>
  <c r="E10" i="6"/>
  <c r="E11" i="6"/>
  <c r="E12" i="6"/>
  <c r="E13" i="6"/>
  <c r="E14" i="6"/>
  <c r="E15" i="6"/>
  <c r="E16" i="6"/>
  <c r="E17" i="6"/>
  <c r="E18" i="6"/>
  <c r="E19" i="6"/>
  <c r="E20" i="6"/>
  <c r="E21" i="6"/>
  <c r="E22" i="6"/>
  <c r="E23" i="6"/>
  <c r="M11" i="1"/>
  <c r="M17" i="1"/>
  <c r="M18" i="1"/>
  <c r="M25" i="1" s="1"/>
  <c r="M41" i="1" s="1"/>
  <c r="M19" i="1"/>
  <c r="M20" i="1"/>
  <c r="M21" i="1"/>
  <c r="M22" i="1"/>
  <c r="M23" i="1"/>
  <c r="M24" i="1"/>
  <c r="M28" i="1"/>
  <c r="M29" i="1"/>
  <c r="M30" i="1"/>
  <c r="M31" i="1"/>
  <c r="M32" i="1"/>
  <c r="M33" i="1"/>
  <c r="M34" i="1"/>
  <c r="M35" i="1"/>
  <c r="M36" i="1"/>
  <c r="M37" i="1"/>
  <c r="M38" i="1"/>
  <c r="M39" i="1"/>
  <c r="M40" i="1"/>
  <c r="M98" i="1"/>
  <c r="F182" i="1"/>
  <c r="F183" i="1"/>
  <c r="F184" i="1"/>
  <c r="F16" i="5"/>
  <c r="F6" i="19" s="1"/>
  <c r="V9" i="11"/>
  <c r="L10" i="11"/>
  <c r="L16" i="11"/>
  <c r="L18" i="11" s="1"/>
  <c r="V17" i="11"/>
  <c r="L22" i="11"/>
  <c r="L23" i="11"/>
  <c r="L24" i="11"/>
  <c r="L25" i="11"/>
  <c r="L26" i="11"/>
  <c r="L27" i="11"/>
  <c r="L28" i="11"/>
  <c r="L29" i="11"/>
  <c r="L30" i="11"/>
  <c r="M35" i="11"/>
  <c r="M41" i="11"/>
  <c r="M46" i="11" s="1"/>
  <c r="M55" i="11" s="1"/>
  <c r="M67" i="11" s="1"/>
  <c r="M69" i="11" s="1"/>
  <c r="M78" i="11" s="1"/>
  <c r="M80" i="11" s="1"/>
  <c r="M82" i="11" s="1"/>
  <c r="M42" i="11"/>
  <c r="M43" i="11"/>
  <c r="M44" i="11"/>
  <c r="M45" i="11"/>
  <c r="M49" i="11"/>
  <c r="M50" i="11"/>
  <c r="M51" i="11"/>
  <c r="M54" i="11" s="1"/>
  <c r="M52" i="11"/>
  <c r="M53" i="11"/>
  <c r="M66" i="11"/>
  <c r="K73" i="11"/>
  <c r="M76" i="11" s="1"/>
  <c r="F6" i="14"/>
  <c r="F15" i="14" s="1"/>
  <c r="F5" i="19" s="1"/>
  <c r="F7" i="14"/>
  <c r="F11" i="14"/>
  <c r="F12" i="14"/>
  <c r="F13" i="14"/>
  <c r="F14" i="14"/>
  <c r="L182" i="1" l="1"/>
  <c r="M182" i="1" s="1"/>
  <c r="L185" i="1" s="1"/>
  <c r="K150" i="1"/>
  <c r="L150" i="1" s="1"/>
  <c r="K156" i="1"/>
  <c r="K160" i="1"/>
  <c r="L160" i="1" s="1"/>
  <c r="K147" i="1"/>
  <c r="L147" i="1" s="1"/>
  <c r="K149" i="1"/>
  <c r="L149" i="1" s="1"/>
  <c r="K151" i="1"/>
  <c r="L151" i="1" s="1"/>
  <c r="K153" i="1"/>
  <c r="L153" i="1" s="1"/>
  <c r="K155" i="1"/>
  <c r="L155" i="1" s="1"/>
  <c r="K157" i="1"/>
  <c r="L157" i="1" s="1"/>
  <c r="K159" i="1"/>
  <c r="L159" i="1" s="1"/>
  <c r="K148" i="1"/>
  <c r="L148" i="1" s="1"/>
  <c r="K152" i="1"/>
  <c r="L152" i="1" s="1"/>
  <c r="K154" i="1"/>
  <c r="L154" i="1" s="1"/>
  <c r="K158" i="1"/>
  <c r="L158" i="1" s="1"/>
  <c r="L139" i="1"/>
  <c r="L172" i="1"/>
  <c r="L173" i="1" s="1"/>
  <c r="M89" i="1"/>
  <c r="M91" i="1" s="1"/>
  <c r="L156" i="1"/>
  <c r="M184" i="1"/>
  <c r="L109" i="1"/>
  <c r="M183" i="1"/>
  <c r="L183" i="1"/>
  <c r="K142" i="1"/>
  <c r="L142" i="1" s="1"/>
  <c r="K140" i="1"/>
  <c r="L140" i="1" s="1"/>
  <c r="K136" i="1"/>
  <c r="L136" i="1" s="1"/>
  <c r="K134" i="1"/>
  <c r="L134" i="1" s="1"/>
  <c r="K132" i="1"/>
  <c r="L132" i="1" s="1"/>
  <c r="K116" i="1"/>
  <c r="L116" i="1" s="1"/>
  <c r="M93" i="1"/>
  <c r="L103" i="1" s="1"/>
  <c r="K128" i="1"/>
  <c r="L128" i="1" s="1"/>
  <c r="K125" i="1"/>
  <c r="L125" i="1" s="1"/>
  <c r="K121" i="1"/>
  <c r="L121" i="1" s="1"/>
  <c r="K117" i="1"/>
  <c r="L117" i="1" s="1"/>
  <c r="K144" i="1"/>
  <c r="L144" i="1" s="1"/>
  <c r="K138" i="1"/>
  <c r="L138" i="1" s="1"/>
  <c r="K143" i="1"/>
  <c r="L143" i="1" s="1"/>
  <c r="K141" i="1"/>
  <c r="L141" i="1" s="1"/>
  <c r="K139" i="1"/>
  <c r="K137" i="1"/>
  <c r="L137" i="1" s="1"/>
  <c r="K135" i="1"/>
  <c r="L135" i="1" s="1"/>
  <c r="K133" i="1"/>
  <c r="L133" i="1" s="1"/>
  <c r="K126" i="1"/>
  <c r="L126" i="1" s="1"/>
  <c r="K122" i="1"/>
  <c r="L122" i="1" s="1"/>
  <c r="H30" i="21"/>
  <c r="F8" i="19" s="1"/>
  <c r="K17" i="21"/>
  <c r="L162" i="1" l="1"/>
  <c r="L191" i="1" s="1"/>
  <c r="L193" i="1" s="1"/>
  <c r="F4" i="19" s="1"/>
  <c r="F7" i="19"/>
  <c r="F11" i="19"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Alice Doyle</author>
  </authors>
  <commentList>
    <comment ref="A28" authorId="0" shapeId="0" xr:uid="{00000000-0006-0000-0300-000001000000}">
      <text>
        <r>
          <rPr>
            <b/>
            <sz val="9"/>
            <color indexed="81"/>
            <rFont val="Arial"/>
            <family val="2"/>
          </rPr>
          <t>Where explain this?</t>
        </r>
        <r>
          <rPr>
            <sz val="9"/>
            <color indexed="81"/>
            <rFont val="Arial"/>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Alice Doyle</author>
  </authors>
  <commentList>
    <comment ref="G5" authorId="0" shapeId="0" xr:uid="{9840D114-E441-1F43-887F-95463296C8CC}">
      <text>
        <r>
          <rPr>
            <sz val="10"/>
            <color rgb="FF000000"/>
            <rFont val="Tahoma"/>
            <family val="2"/>
          </rPr>
          <t xml:space="preserve">If funded in previous year.
</t>
        </r>
      </text>
    </comment>
  </commentList>
</comments>
</file>

<file path=xl/sharedStrings.xml><?xml version="1.0" encoding="utf-8"?>
<sst xmlns="http://schemas.openxmlformats.org/spreadsheetml/2006/main" count="1000" uniqueCount="456">
  <si>
    <t>PI Last Name, PI Institution</t>
    <phoneticPr fontId="13" type="noConversion"/>
  </si>
  <si>
    <t>Sub awards</t>
  </si>
  <si>
    <t>Please Explain Indirect Cost Charge Structure (i.e. what is included/excluded):</t>
  </si>
  <si>
    <t>Grant/Contract #, PI Last Name, PI Institution</t>
  </si>
  <si>
    <t>Please explain Indirect Cost Charge Structure (i.e. what is included/not included</t>
  </si>
  <si>
    <t>Title</t>
    <phoneticPr fontId="13" type="noConversion"/>
  </si>
  <si>
    <t>NSF Projects</t>
    <phoneticPr fontId="13" type="noConversion"/>
  </si>
  <si>
    <t>Ship</t>
    <phoneticPr fontId="13" type="noConversion"/>
  </si>
  <si>
    <t>non-NSF Projects</t>
    <phoneticPr fontId="13" type="noConversion"/>
  </si>
  <si>
    <t>NOTE:
- The sum of the number of operating days * day rate for each ship should equal the total budget
- For single ship operations, simply divide the total budget by the number of days to get the day rate.</t>
    <phoneticPr fontId="2" type="noConversion"/>
  </si>
  <si>
    <t>II. Total Other Direct Costs</t>
    <phoneticPr fontId="2" type="noConversion"/>
  </si>
  <si>
    <t>III. Total Indirect Costs</t>
    <phoneticPr fontId="2" type="noConversion"/>
  </si>
  <si>
    <t>VI.</t>
    <phoneticPr fontId="2" type="noConversion"/>
  </si>
  <si>
    <t>Final NSF Basic Services Request (IV.C + V.E)</t>
    <phoneticPr fontId="2" type="noConversion"/>
  </si>
  <si>
    <t>Total Basic Srves CF</t>
    <phoneticPr fontId="2" type="noConversion"/>
  </si>
  <si>
    <t>C. Total Basic Services Carry-Forward</t>
    <phoneticPr fontId="2" type="noConversion"/>
  </si>
  <si>
    <t>B. Less NSF HiSeasNet Cost:</t>
    <phoneticPr fontId="2" type="noConversion"/>
  </si>
  <si>
    <t>A. Less Funds From Other Sources:</t>
    <phoneticPr fontId="2" type="noConversion"/>
  </si>
  <si>
    <t>Per Diem Rate</t>
  </si>
  <si>
    <t>Lomas, M/ARRA 0928544</t>
  </si>
  <si>
    <t>1/NSF-OCE-BIO/F</t>
  </si>
  <si>
    <t>06 Apr/08 Apr</t>
  </si>
  <si>
    <t>2/NSF-OCE-CO/F</t>
  </si>
  <si>
    <t>Indirect Costs on NSF HiSeasNet Costs</t>
  </si>
  <si>
    <t>Repair and Maintenance</t>
    <phoneticPr fontId="2" type="noConversion"/>
  </si>
  <si>
    <t>d.</t>
    <phoneticPr fontId="2" type="noConversion"/>
  </si>
  <si>
    <t>http://www.nsf.gov/geo/oce/programs/ips/index.jsp</t>
    <phoneticPr fontId="13" type="noConversion"/>
  </si>
  <si>
    <t xml:space="preserve">Total Annual Cost </t>
    <phoneticPr fontId="13" type="noConversion"/>
  </si>
  <si>
    <t>The templates contain formulas which will automatically calculate some of those tedious formulas for you.  All you need to do is complete the gray boxes and the formulas will do the rest.</t>
    <phoneticPr fontId="13" type="noConversion"/>
  </si>
  <si>
    <t>Previous Year 
Day Rate</t>
    <phoneticPr fontId="2" type="noConversion"/>
  </si>
  <si>
    <t>Direct Cost</t>
    <phoneticPr fontId="13" type="noConversion"/>
  </si>
  <si>
    <t>Carry-Forward Balance (CF Balance) is calculated by the following formula:
(Days Completed previous year - Days Funded previous year)*Previous year Day Rate
HiSeasNet Carry Froward (HSN CF) is calculated by the following formula:
(Days Funded - Days Completed) *HSN Rate
HiSeasNet Indirect Costs (HSN IDC) are calculated by the following formula:
HSN CF * Indirect rate (if applicable)
Total Basic Services Carry-Forward (Total CF) is the sum of the CF Balance + HSN CF + HSN IDC</t>
    <phoneticPr fontId="2" type="noConversion"/>
  </si>
  <si>
    <t>Gained</t>
    <phoneticPr fontId="2" type="noConversion"/>
  </si>
  <si>
    <t xml:space="preserve">Explain Overtime, Seapay or other compensation </t>
    <phoneticPr fontId="13" type="noConversion"/>
  </si>
  <si>
    <t>Explain any unusual amounts of overtime or sea-duty anticipated</t>
    <phoneticPr fontId="13" type="noConversion"/>
  </si>
  <si>
    <t>Tech Name</t>
    <phoneticPr fontId="13" type="noConversion"/>
  </si>
  <si>
    <t>Summary 12 Month Budget of Specialized Services</t>
    <phoneticPr fontId="2" type="noConversion"/>
  </si>
  <si>
    <t>10/19/2011</t>
  </si>
  <si>
    <t>10/22/2011</t>
  </si>
  <si>
    <t>10/23/2011</t>
  </si>
  <si>
    <t>10/27/2011</t>
  </si>
  <si>
    <t>11/02/2011</t>
  </si>
  <si>
    <t>Oceanographic Technical Support Table Templates</t>
    <phoneticPr fontId="13" type="noConversion"/>
  </si>
  <si>
    <t>k.</t>
    <phoneticPr fontId="2" type="noConversion"/>
  </si>
  <si>
    <t>d.</t>
    <phoneticPr fontId="13" type="noConversion"/>
  </si>
  <si>
    <t>e.</t>
    <phoneticPr fontId="13" type="noConversion"/>
  </si>
  <si>
    <t>f.</t>
    <phoneticPr fontId="13" type="noConversion"/>
  </si>
  <si>
    <t>g.</t>
    <phoneticPr fontId="13" type="noConversion"/>
  </si>
  <si>
    <t>h.</t>
    <phoneticPr fontId="13" type="noConversion"/>
  </si>
  <si>
    <t>Why use these templates?</t>
    <phoneticPr fontId="13" type="noConversion"/>
  </si>
  <si>
    <t xml:space="preserve">Ocean Sciences Integrated Program Services </t>
    <phoneticPr fontId="13" type="noConversion"/>
  </si>
  <si>
    <t>Facilities and Equipment Support Solicitation</t>
    <phoneticPr fontId="13" type="noConversion"/>
  </si>
  <si>
    <t>NOTE:</t>
    <phoneticPr fontId="13" type="noConversion"/>
  </si>
  <si>
    <t>Technician Name</t>
    <phoneticPr fontId="13" type="noConversion"/>
  </si>
  <si>
    <t>II. Total Other Direct Costs (A +B)</t>
    <phoneticPr fontId="13" type="noConversion"/>
  </si>
  <si>
    <t>I. Total Salaries, Wages, and Fringe Benefits</t>
    <phoneticPr fontId="13" type="noConversion"/>
  </si>
  <si>
    <t>Total Reductions/Additions to NSF Request (A+B+C+D)</t>
    <phoneticPr fontId="2" type="noConversion"/>
  </si>
  <si>
    <t>C.</t>
    <phoneticPr fontId="2" type="noConversion"/>
  </si>
  <si>
    <t>F.</t>
    <phoneticPr fontId="2" type="noConversion"/>
  </si>
  <si>
    <t>G.</t>
    <phoneticPr fontId="2" type="noConversion"/>
  </si>
  <si>
    <t>Total Carry-Forward</t>
    <phoneticPr fontId="2" type="noConversion"/>
  </si>
  <si>
    <t>CF Balance</t>
    <phoneticPr fontId="2" type="noConversion"/>
  </si>
  <si>
    <t>C.</t>
    <phoneticPr fontId="2" type="noConversion"/>
  </si>
  <si>
    <t>D.</t>
    <phoneticPr fontId="2" type="noConversion"/>
  </si>
  <si>
    <t>III. Total Indirect Costs</t>
    <phoneticPr fontId="13" type="noConversion"/>
  </si>
  <si>
    <t>I. Total Salaries, Wages, and Fringe Benefits</t>
    <phoneticPr fontId="2" type="noConversion"/>
  </si>
  <si>
    <t>Explain the Standard Marine Technician Compliment and any technician support above and beyond the standard compliment.</t>
    <phoneticPr fontId="13" type="noConversion"/>
  </si>
  <si>
    <t>Other</t>
  </si>
  <si>
    <t>C.</t>
  </si>
  <si>
    <t>l.</t>
  </si>
  <si>
    <t>m.</t>
  </si>
  <si>
    <t>28 Jun/29 Jun</t>
  </si>
  <si>
    <t>01 Jul/01 Jul</t>
  </si>
  <si>
    <t>05 Jul/11 Jul</t>
  </si>
  <si>
    <t>6/NSF-OCE-CO/F</t>
  </si>
  <si>
    <t>E.</t>
    <phoneticPr fontId="2" type="noConversion"/>
  </si>
  <si>
    <t>RV XXX</t>
    <phoneticPr fontId="13" type="noConversion"/>
  </si>
  <si>
    <t>Lost</t>
    <phoneticPr fontId="2" type="noConversion"/>
  </si>
  <si>
    <t>30 Nov/30 Nov</t>
  </si>
  <si>
    <t>05 Dec/10 Dec</t>
  </si>
  <si>
    <t>13 Dec/15 Dec</t>
  </si>
  <si>
    <t>Table 5.2.X</t>
    <phoneticPr fontId="2" type="noConversion"/>
  </si>
  <si>
    <t>Table 5.1</t>
    <phoneticPr fontId="13" type="noConversion"/>
  </si>
  <si>
    <t xml:space="preserve">Summary of Specialized Services Support </t>
    <phoneticPr fontId="13" type="noConversion"/>
  </si>
  <si>
    <t>Total Basic Services Program Budget</t>
    <phoneticPr fontId="2" type="noConversion"/>
  </si>
  <si>
    <t>A.</t>
    <phoneticPr fontId="2" type="noConversion"/>
  </si>
  <si>
    <t>Total Program Costs (I+II+III)</t>
    <phoneticPr fontId="2" type="noConversion"/>
  </si>
  <si>
    <t>B.</t>
    <phoneticPr fontId="2" type="noConversion"/>
  </si>
  <si>
    <t>Dayrate Calculator</t>
    <phoneticPr fontId="2" type="noConversion"/>
  </si>
  <si>
    <t>Ship</t>
    <phoneticPr fontId="2" type="noConversion"/>
  </si>
  <si>
    <t># of Days</t>
    <phoneticPr fontId="2" type="noConversion"/>
  </si>
  <si>
    <t>Income</t>
    <phoneticPr fontId="2" type="noConversion"/>
  </si>
  <si>
    <t>Total Program Budget</t>
    <phoneticPr fontId="2" type="noConversion"/>
  </si>
  <si>
    <t>V.</t>
    <phoneticPr fontId="2" type="noConversion"/>
  </si>
  <si>
    <t>NSF Request</t>
    <phoneticPr fontId="13" type="noConversion"/>
  </si>
  <si>
    <t>Basic Services Support</t>
    <phoneticPr fontId="2" type="noConversion"/>
  </si>
  <si>
    <t>c.</t>
    <phoneticPr fontId="13" type="noConversion"/>
  </si>
  <si>
    <t>Total B-H</t>
    <phoneticPr fontId="2" type="noConversion"/>
  </si>
  <si>
    <t>Total Direct Costs (I+II)</t>
    <phoneticPr fontId="2" type="noConversion"/>
  </si>
  <si>
    <t>Total Usage (NSF + Non-NSF)</t>
    <phoneticPr fontId="13" type="noConversion"/>
  </si>
  <si>
    <t>04/20/2011</t>
  </si>
  <si>
    <t>Reductions/Additions to NSF Request</t>
  </si>
  <si>
    <t>A.</t>
  </si>
  <si>
    <t>Name</t>
  </si>
  <si>
    <t>Title</t>
  </si>
  <si>
    <t>Overtime and Sea Pay</t>
  </si>
  <si>
    <t>c.</t>
    <phoneticPr fontId="2" type="noConversion"/>
  </si>
  <si>
    <t>d.</t>
    <phoneticPr fontId="2" type="noConversion"/>
  </si>
  <si>
    <t xml:space="preserve">Direct Cost </t>
    <phoneticPr fontId="2" type="noConversion"/>
  </si>
  <si>
    <t>Agency</t>
    <phoneticPr fontId="13" type="noConversion"/>
  </si>
  <si>
    <t>NSF</t>
    <phoneticPr fontId="13" type="noConversion"/>
  </si>
  <si>
    <t>NAVY</t>
    <phoneticPr fontId="13" type="noConversion"/>
  </si>
  <si>
    <t>NOAA</t>
    <phoneticPr fontId="13" type="noConversion"/>
  </si>
  <si>
    <t>OTHER</t>
    <phoneticPr fontId="13" type="noConversion"/>
  </si>
  <si>
    <t>Basic Oceanographic Technical Services Days Per Agency</t>
    <phoneticPr fontId="13" type="noConversion"/>
  </si>
  <si>
    <t>08/30/2011</t>
  </si>
  <si>
    <t>09/10/2011</t>
  </si>
  <si>
    <t>09/15/2011</t>
  </si>
  <si>
    <t>Stanley</t>
  </si>
  <si>
    <t>1029676</t>
  </si>
  <si>
    <t>09/24/2011</t>
  </si>
  <si>
    <t>09/26/2011</t>
  </si>
  <si>
    <t>09/28/2011</t>
  </si>
  <si>
    <t>0927098</t>
  </si>
  <si>
    <t>Basic Services Carry-Forward (CF)</t>
    <phoneticPr fontId="2" type="noConversion"/>
  </si>
  <si>
    <t>Ship</t>
    <phoneticPr fontId="2" type="noConversion"/>
  </si>
  <si>
    <t>06/28/2011</t>
  </si>
  <si>
    <t>06/29/2011</t>
  </si>
  <si>
    <t>07/01/2011</t>
  </si>
  <si>
    <t>07/05/2011</t>
  </si>
  <si>
    <t>07/11/2011</t>
  </si>
  <si>
    <t>07/14/2011</t>
  </si>
  <si>
    <t>29 Aug/30 Aug</t>
  </si>
  <si>
    <t>10 Sep/15 Sep</t>
  </si>
  <si>
    <t>Stanley, R/1029676</t>
  </si>
  <si>
    <t>24 Sep/24 Sep</t>
  </si>
  <si>
    <t>Total Direct Costs (I+II)</t>
    <phoneticPr fontId="13" type="noConversion"/>
  </si>
  <si>
    <t>IV.</t>
    <phoneticPr fontId="13" type="noConversion"/>
  </si>
  <si>
    <t>Project Summary and Budget Explanation</t>
    <phoneticPr fontId="13" type="noConversion"/>
  </si>
  <si>
    <t>11/09/2011</t>
  </si>
  <si>
    <t>11/15/2011</t>
  </si>
  <si>
    <t>11/23/2011</t>
  </si>
  <si>
    <t>11/26/2011</t>
  </si>
  <si>
    <t>11/30/2011</t>
  </si>
  <si>
    <t>12/05/2011</t>
  </si>
  <si>
    <t>12/10/2011</t>
  </si>
  <si>
    <t>12/13/2011</t>
  </si>
  <si>
    <t>12/15/2011</t>
  </si>
  <si>
    <t>12/20/2011</t>
  </si>
  <si>
    <t>12/27/2011</t>
  </si>
  <si>
    <t>12/30/2011</t>
  </si>
  <si>
    <t>TBD</t>
  </si>
  <si>
    <t>Sigman</t>
  </si>
  <si>
    <t>Princeton</t>
  </si>
  <si>
    <t>05/03/2011</t>
  </si>
  <si>
    <t>05/05/2011</t>
  </si>
  <si>
    <t>i.</t>
  </si>
  <si>
    <t>Table 4.1.1</t>
    <phoneticPr fontId="13" type="noConversion"/>
  </si>
  <si>
    <t>Proposed Year Cruise Schedule</t>
    <phoneticPr fontId="13" type="noConversion"/>
  </si>
  <si>
    <t>b.</t>
  </si>
  <si>
    <t>c.</t>
  </si>
  <si>
    <t>Basic Oceanographic Technical Services</t>
    <phoneticPr fontId="13" type="noConversion"/>
  </si>
  <si>
    <t>j.</t>
  </si>
  <si>
    <t>05/28/2011</t>
  </si>
  <si>
    <t>06/09/2011</t>
  </si>
  <si>
    <t>Bowen</t>
  </si>
  <si>
    <t>06/14/2011</t>
  </si>
  <si>
    <t>06/20/2011</t>
  </si>
  <si>
    <t>Total Salaries and Wages</t>
  </si>
  <si>
    <t>B.</t>
  </si>
  <si>
    <t>Total non-NSF Days</t>
    <phoneticPr fontId="13" type="noConversion"/>
  </si>
  <si>
    <r>
      <t>Daily Rate for System</t>
    </r>
    <r>
      <rPr>
        <sz val="12"/>
        <rFont val="Arial"/>
        <family val="2"/>
      </rPr>
      <t xml:space="preserve"> (if applicable)</t>
    </r>
    <phoneticPr fontId="13" type="noConversion"/>
  </si>
  <si>
    <t>Total Request from NSF</t>
    <phoneticPr fontId="13" type="noConversion"/>
  </si>
  <si>
    <t># Operating Days</t>
    <phoneticPr fontId="13" type="noConversion"/>
  </si>
  <si>
    <t>Total Program Budget (Total Direct Costs + Indirect Costs)</t>
    <phoneticPr fontId="13" type="noConversion"/>
  </si>
  <si>
    <t>d.</t>
  </si>
  <si>
    <t>e.</t>
  </si>
  <si>
    <t>f.</t>
  </si>
  <si>
    <t>g.</t>
  </si>
  <si>
    <t>B</t>
  </si>
  <si>
    <t>h.</t>
  </si>
  <si>
    <t>Total Days</t>
    <phoneticPr fontId="13" type="noConversion"/>
  </si>
  <si>
    <t>STATE</t>
    <phoneticPr fontId="13" type="noConversion"/>
  </si>
  <si>
    <t>INSTITUTION</t>
    <phoneticPr fontId="13" type="noConversion"/>
  </si>
  <si>
    <t>Explain how many hours/day are worked at sea and ashore</t>
    <phoneticPr fontId="13" type="noConversion"/>
  </si>
  <si>
    <t>Norfolk/St. George's</t>
  </si>
  <si>
    <t>23 Feb/07 Mar</t>
  </si>
  <si>
    <t>St. George's/St. George's</t>
  </si>
  <si>
    <t>Richardson, T/1030345</t>
  </si>
  <si>
    <t>9/NSF-OCE-BIO/F</t>
  </si>
  <si>
    <t>Knap, A/0752366</t>
  </si>
  <si>
    <t>3/NSF-OCE-CO/F</t>
  </si>
  <si>
    <t>Knap, A/0648016</t>
  </si>
  <si>
    <t xml:space="preserve">Specialized Support Services NSF Carry-Forward (CF) </t>
    <phoneticPr fontId="13" type="noConversion"/>
  </si>
  <si>
    <t>Explanation of HiSeasNet charges:</t>
    <phoneticPr fontId="2" type="noConversion"/>
  </si>
  <si>
    <t>13 May/15 May</t>
  </si>
  <si>
    <t>Out of Service/092709</t>
  </si>
  <si>
    <t>8 0/NSF-OCE-CO/NonOp</t>
  </si>
  <si>
    <t>16 May/21 May</t>
  </si>
  <si>
    <t># of Techs</t>
    <phoneticPr fontId="13" type="noConversion"/>
  </si>
  <si>
    <t>Sigman, D/1060947</t>
  </si>
  <si>
    <t>0/NSF/F</t>
  </si>
  <si>
    <t>n.</t>
  </si>
  <si>
    <t>o.</t>
  </si>
  <si>
    <t>p.</t>
  </si>
  <si>
    <t>q.</t>
  </si>
  <si>
    <t>HiSeasNet Communication System</t>
  </si>
  <si>
    <t>Consultant Services</t>
  </si>
  <si>
    <t>Total Cost</t>
  </si>
  <si>
    <t>2.  Foreign</t>
  </si>
  <si>
    <t>Total Domestic</t>
  </si>
  <si>
    <t>Total Foreign</t>
  </si>
  <si>
    <t>28 May/09 Jun</t>
  </si>
  <si>
    <t>Bowen, A/</t>
  </si>
  <si>
    <t>13/OTHER/F</t>
  </si>
  <si>
    <t>14 Jun/20 Jun</t>
  </si>
  <si>
    <t>2/NSF-OCE-PO/F</t>
  </si>
  <si>
    <t>Summary 12 Month Budget</t>
    <phoneticPr fontId="2" type="noConversion"/>
  </si>
  <si>
    <t>Table 4.3</t>
    <phoneticPr fontId="2" type="noConversion"/>
  </si>
  <si>
    <t>Table 4.2</t>
    <phoneticPr fontId="13" type="noConversion"/>
  </si>
  <si>
    <t>Calendar Months Charged to</t>
    <phoneticPr fontId="13" type="noConversion"/>
  </si>
  <si>
    <t>Table 4.1</t>
    <phoneticPr fontId="13" type="noConversion"/>
  </si>
  <si>
    <t>Total NSF Request Summary</t>
    <phoneticPr fontId="13" type="noConversion"/>
  </si>
  <si>
    <t>Condensed Format</t>
    <phoneticPr fontId="13" type="noConversion"/>
  </si>
  <si>
    <t>III</t>
  </si>
  <si>
    <t>Indirect Costs</t>
  </si>
  <si>
    <t>Indirect Cost Item</t>
  </si>
  <si>
    <t>Amount</t>
  </si>
  <si>
    <t>Rate</t>
  </si>
  <si>
    <t>Port Info</t>
    <phoneticPr fontId="13" type="noConversion"/>
  </si>
  <si>
    <t>ARRA 0928544</t>
  </si>
  <si>
    <t>04/06/2011</t>
  </si>
  <si>
    <t>04/08/2011</t>
  </si>
  <si>
    <t>Total Months</t>
    <phoneticPr fontId="13" type="noConversion"/>
  </si>
  <si>
    <t>Months At Sea</t>
    <phoneticPr fontId="13" type="noConversion"/>
  </si>
  <si>
    <t>Months Ashore</t>
    <phoneticPr fontId="13" type="noConversion"/>
  </si>
  <si>
    <t>02/14/2011</t>
  </si>
  <si>
    <t/>
  </si>
  <si>
    <t>USA</t>
  </si>
  <si>
    <t>02/15/2011</t>
  </si>
  <si>
    <t>02/18/2011</t>
  </si>
  <si>
    <t>Bermuda</t>
  </si>
  <si>
    <t>02/23/2011</t>
  </si>
  <si>
    <t>03/07/2011</t>
  </si>
  <si>
    <t>Richardson</t>
  </si>
  <si>
    <t>SC</t>
  </si>
  <si>
    <t>1030345</t>
  </si>
  <si>
    <t>Knap</t>
  </si>
  <si>
    <t>BIOS</t>
  </si>
  <si>
    <t>0752366</t>
  </si>
  <si>
    <t>0648016</t>
  </si>
  <si>
    <t>non-NSF Projects</t>
    <phoneticPr fontId="13" type="noConversion"/>
  </si>
  <si>
    <r>
      <t>Budget Summary Table</t>
    </r>
    <r>
      <rPr>
        <b/>
        <vertAlign val="superscript"/>
        <sz val="10"/>
        <rFont val="Arial"/>
        <family val="2"/>
      </rPr>
      <t>1</t>
    </r>
    <phoneticPr fontId="13" type="noConversion"/>
  </si>
  <si>
    <t>Total NSF Request</t>
    <phoneticPr fontId="13" type="noConversion"/>
  </si>
  <si>
    <t>Total Materials &amp; Supplies</t>
    <phoneticPr fontId="13" type="noConversion"/>
  </si>
  <si>
    <t>Institition Name</t>
    <phoneticPr fontId="2" type="noConversion"/>
  </si>
  <si>
    <t>CYXXXX</t>
    <phoneticPr fontId="13" type="noConversion"/>
  </si>
  <si>
    <t>Institution</t>
    <phoneticPr fontId="13" type="noConversion"/>
  </si>
  <si>
    <t>Proposal #</t>
    <phoneticPr fontId="13" type="noConversion"/>
  </si>
  <si>
    <t># of Operating Days</t>
    <phoneticPr fontId="13" type="noConversion"/>
  </si>
  <si>
    <t>03/30/2011</t>
  </si>
  <si>
    <t>Lomas</t>
  </si>
  <si>
    <t>03/15/2011</t>
  </si>
  <si>
    <t>03/21/2011</t>
  </si>
  <si>
    <t>Van Mooy</t>
  </si>
  <si>
    <t>WHOI</t>
  </si>
  <si>
    <t>04/14/2011</t>
  </si>
  <si>
    <t>Conte</t>
  </si>
  <si>
    <t>1060947</t>
  </si>
  <si>
    <t>14 Apr/17 Apr</t>
  </si>
  <si>
    <t>Conte, M/0927098</t>
  </si>
  <si>
    <t>20 Apr/25 Apr</t>
  </si>
  <si>
    <t>5/NSF-OCE-CO/F</t>
  </si>
  <si>
    <t>03 May/05 May</t>
  </si>
  <si>
    <t>Technicians Assigned</t>
    <phoneticPr fontId="13" type="noConversion"/>
  </si>
  <si>
    <t>Starte Date</t>
    <phoneticPr fontId="13" type="noConversion"/>
  </si>
  <si>
    <t>End Date</t>
    <phoneticPr fontId="13" type="noConversion"/>
  </si>
  <si>
    <t>Cruise</t>
    <phoneticPr fontId="13" type="noConversion"/>
  </si>
  <si>
    <t>Last Name</t>
    <phoneticPr fontId="13" type="noConversion"/>
  </si>
  <si>
    <t>IV</t>
  </si>
  <si>
    <t>NAVY</t>
  </si>
  <si>
    <t>NOAA</t>
  </si>
  <si>
    <t>07/17/2011</t>
  </si>
  <si>
    <t>07/22/2011</t>
  </si>
  <si>
    <t>08/06/2011</t>
  </si>
  <si>
    <t>08/12/2011</t>
  </si>
  <si>
    <t>08/14/2011</t>
  </si>
  <si>
    <t>08/17/2011</t>
  </si>
  <si>
    <t>08/23/2011</t>
  </si>
  <si>
    <t>Kadko</t>
  </si>
  <si>
    <t>RSMAS</t>
  </si>
  <si>
    <t>1034746</t>
  </si>
  <si>
    <t>08/29/2011</t>
  </si>
  <si>
    <t>Enter Specialized Service Support Name here</t>
    <phoneticPr fontId="13" type="noConversion"/>
  </si>
  <si>
    <t>Explain the formula used to compute calendar Months</t>
    <phoneticPr fontId="13" type="noConversion"/>
  </si>
  <si>
    <t>Kadko, D/1034746</t>
  </si>
  <si>
    <t>1/NSF-OCE-CO/F</t>
  </si>
  <si>
    <t>Total Salaries</t>
    <phoneticPr fontId="13" type="noConversion"/>
  </si>
  <si>
    <t>NOTE:  Final Basic Services Request is calculate by the following formula:
Total Program Budget (IV.C) + Total Reductions/Additions to NSF Request (V.E)</t>
    <phoneticPr fontId="2" type="noConversion"/>
  </si>
  <si>
    <t>03/09/2011</t>
  </si>
  <si>
    <t>03/10/2011</t>
  </si>
  <si>
    <t>Carlson</t>
  </si>
  <si>
    <t>UCSB</t>
  </si>
  <si>
    <t>0801991</t>
  </si>
  <si>
    <t>04/17/2011</t>
  </si>
  <si>
    <t>04/25/2011</t>
  </si>
  <si>
    <t>1031143</t>
  </si>
  <si>
    <t>03/25/2011</t>
  </si>
  <si>
    <t>1/NSF-OCE-PO/F</t>
  </si>
  <si>
    <t>09 Mar/10 Mar</t>
  </si>
  <si>
    <t>Carlson, C/0801991</t>
  </si>
  <si>
    <t>2/NSF-OCE-BIO/F</t>
  </si>
  <si>
    <t>15 Mar/21 Mar</t>
  </si>
  <si>
    <t>Van Mooy, B/1031143</t>
  </si>
  <si>
    <t>7/NSF-OCE-CO/F</t>
  </si>
  <si>
    <t>25 Mar/30 Mar</t>
  </si>
  <si>
    <t>4/NSF-OCE-CO/F</t>
  </si>
  <si>
    <t>IDC Rate:</t>
    <phoneticPr fontId="2" type="noConversion"/>
  </si>
  <si>
    <t>HSN Rate (Ku or C Band)</t>
    <phoneticPr fontId="2" type="noConversion"/>
  </si>
  <si>
    <t>HSN CF</t>
    <phoneticPr fontId="2" type="noConversion"/>
  </si>
  <si>
    <t>HSN IDC</t>
    <phoneticPr fontId="2" type="noConversion"/>
  </si>
  <si>
    <t>Amount</t>
    <phoneticPr fontId="13" type="noConversion"/>
  </si>
  <si>
    <t>Rate</t>
    <phoneticPr fontId="13" type="noConversion"/>
  </si>
  <si>
    <t>Total</t>
    <phoneticPr fontId="13" type="noConversion"/>
  </si>
  <si>
    <t>Starting Country</t>
    <phoneticPr fontId="13" type="noConversion"/>
  </si>
  <si>
    <t>Ending Country</t>
    <phoneticPr fontId="13" type="noConversion"/>
  </si>
  <si>
    <t>WHAT DO YOU NEED HERE? It is a bit of a pain to format this correctly.</t>
    <phoneticPr fontId="13" type="noConversion"/>
  </si>
  <si>
    <t>b.</t>
    <phoneticPr fontId="13" type="noConversion"/>
  </si>
  <si>
    <t>20 Dec/20 Dec</t>
  </si>
  <si>
    <t>27 Dec/30 Dec</t>
  </si>
  <si>
    <t>TBD/TBD</t>
  </si>
  <si>
    <t>NSF Funds for HiSeasNet</t>
    <phoneticPr fontId="2" type="noConversion"/>
  </si>
  <si>
    <t>05/13/2011</t>
  </si>
  <si>
    <t>05/15/2011</t>
  </si>
  <si>
    <t>05/16/2011</t>
  </si>
  <si>
    <t>05/21/2011</t>
  </si>
  <si>
    <t>14 Jul/17 Jul</t>
  </si>
  <si>
    <t>22 Jul/06 Aug</t>
  </si>
  <si>
    <t>14/NSF-OCE-BIO/F</t>
  </si>
  <si>
    <t>12 Aug/14 Aug</t>
  </si>
  <si>
    <t>17 Aug/23 Aug</t>
  </si>
  <si>
    <t>Proposed Year</t>
    <phoneticPr fontId="2" type="noConversion"/>
  </si>
  <si>
    <t>Total NSF Request</t>
  </si>
  <si>
    <t>Other</t>
    <phoneticPr fontId="13" type="noConversion"/>
  </si>
  <si>
    <t>Fringe Benefits</t>
  </si>
  <si>
    <t>I.</t>
  </si>
  <si>
    <t>Salaries and Wages</t>
  </si>
  <si>
    <t>II</t>
  </si>
  <si>
    <t>Total NSF Days</t>
    <phoneticPr fontId="13" type="noConversion"/>
  </si>
  <si>
    <t xml:space="preserve">NSF Share of HiSeasNet  </t>
  </si>
  <si>
    <t>Months Ashore</t>
    <phoneticPr fontId="2" type="noConversion"/>
  </si>
  <si>
    <t>Months at Sea</t>
    <phoneticPr fontId="2" type="noConversion"/>
  </si>
  <si>
    <t>Other Direct Costs</t>
  </si>
  <si>
    <t>1.  Domestic</t>
  </si>
  <si>
    <t># Techs</t>
  </si>
  <si>
    <t>Route</t>
  </si>
  <si>
    <t>Transport Cost</t>
  </si>
  <si>
    <t xml:space="preserve">A.  </t>
  </si>
  <si>
    <t>Travel</t>
  </si>
  <si>
    <t>NOTE:  If your institution loaned a tech, the Tech Exchanged CF will be positive.  If your institution received a technician, the Tech Exchange CF will be negative</t>
    <phoneticPr fontId="2" type="noConversion"/>
  </si>
  <si>
    <t xml:space="preserve">Total Months </t>
    <phoneticPr fontId="2" type="noConversion"/>
  </si>
  <si>
    <t>Funds from Other Sources</t>
  </si>
  <si>
    <t># Days</t>
  </si>
  <si>
    <t>None/None</t>
  </si>
  <si>
    <t>26 Sep/26 Sep</t>
  </si>
  <si>
    <t>28 Sep/19 Oct</t>
  </si>
  <si>
    <t>9/NSF-OCE-CO/F</t>
  </si>
  <si>
    <t>8/NSF-OCE-BIO/F</t>
  </si>
  <si>
    <t>5/NSF-OCE-PO/F</t>
  </si>
  <si>
    <t>22 Oct/23 Oct</t>
  </si>
  <si>
    <t>27 Oct/02 Nov</t>
  </si>
  <si>
    <t>09 Nov/15 Nov</t>
  </si>
  <si>
    <t>23 Nov/26 Nov</t>
  </si>
  <si>
    <t>01 Jan/14 Feb</t>
  </si>
  <si>
    <t>Norfolk/Norfolk</t>
  </si>
  <si>
    <t>15 Feb/18 Feb</t>
  </si>
  <si>
    <t xml:space="preserve">- This document contains only the tables.  For a description of the complete proposal, go to </t>
    <phoneticPr fontId="13" type="noConversion"/>
  </si>
  <si>
    <t>Total Travel Cost</t>
  </si>
  <si>
    <t>Materials and Supplies</t>
  </si>
  <si>
    <t>a.</t>
  </si>
  <si>
    <t>STATE</t>
  </si>
  <si>
    <t>INSTITUTION</t>
  </si>
  <si>
    <t>OTHER</t>
  </si>
  <si>
    <t>days</t>
  </si>
  <si>
    <t>rate</t>
  </si>
  <si>
    <t>total</t>
  </si>
  <si>
    <t>Balance</t>
    <phoneticPr fontId="13" type="noConversion"/>
  </si>
  <si>
    <t>Total Specialized Services CF</t>
    <phoneticPr fontId="13" type="noConversion"/>
  </si>
  <si>
    <t>Provide a brief narrative describing the service, any substantive changes from the original award and its outcome.</t>
    <phoneticPr fontId="13" type="noConversion"/>
  </si>
  <si>
    <t>PI Information</t>
    <phoneticPr fontId="13" type="noConversion"/>
  </si>
  <si>
    <t>01/01/2011</t>
  </si>
  <si>
    <t>NSF-OOI</t>
  </si>
  <si>
    <t>NASA</t>
  </si>
  <si>
    <t>BOEM</t>
  </si>
  <si>
    <t>GOMRI</t>
  </si>
  <si>
    <t>USGS</t>
  </si>
  <si>
    <t>EPA</t>
  </si>
  <si>
    <t>DOE</t>
  </si>
  <si>
    <t>Previous Year NSF Days Funded</t>
  </si>
  <si>
    <t>Previous Year NSF Days Completed</t>
  </si>
  <si>
    <t># NSF Days</t>
  </si>
  <si>
    <t>Ku or C?</t>
  </si>
  <si>
    <t>Rate/day</t>
  </si>
  <si>
    <t>SHIP 2</t>
  </si>
  <si>
    <t>SHIP 3</t>
  </si>
  <si>
    <t>SHIP 1</t>
  </si>
  <si>
    <t>Total Days</t>
  </si>
  <si>
    <r>
      <t xml:space="preserve">This Excel workbook contains templates for the required tables in the Technical Services proposal (via separate worksheets).   </t>
    </r>
    <r>
      <rPr>
        <b/>
        <sz val="12"/>
        <rFont val="Verdana"/>
        <family val="2"/>
      </rPr>
      <t xml:space="preserve">Gray boxes indicate where a user should enter data. </t>
    </r>
    <r>
      <rPr>
        <sz val="12"/>
        <rFont val="Verdana"/>
        <family val="2"/>
      </rPr>
      <t xml:space="preserve"> White boxes often contain formulas to automatically calculate totals, etc.  In their current format, the tables can be copied/pasted into an MS Word document whose Right and Left margins are set to 1".</t>
    </r>
  </si>
  <si>
    <t>Basic Services Dayrate</t>
  </si>
  <si>
    <t>- If rows are added, be sure to check the formulas. That said, it is never a bad idea to check the formulas.</t>
  </si>
  <si>
    <t>Technician Exchanges and Tech Pool Technician Use</t>
  </si>
  <si>
    <t>Ship/
Project/
PI</t>
  </si>
  <si>
    <t>Funding Agency</t>
  </si>
  <si>
    <t xml:space="preserve">Total Salary </t>
  </si>
  <si>
    <t>Yes</t>
  </si>
  <si>
    <t>No</t>
  </si>
  <si>
    <t>Tech Last Name</t>
  </si>
  <si>
    <r>
      <rPr>
        <b/>
        <sz val="10"/>
        <rFont val="Arial"/>
        <family val="2"/>
      </rPr>
      <t>Loaded Salary /Day</t>
    </r>
    <r>
      <rPr>
        <sz val="10"/>
        <rFont val="Arial"/>
        <family val="2"/>
      </rPr>
      <t xml:space="preserve">
</t>
    </r>
    <r>
      <rPr>
        <sz val="8"/>
        <rFont val="Arial"/>
        <family val="2"/>
      </rPr>
      <t>(Salary, OT, Fringe, IDC)</t>
    </r>
  </si>
  <si>
    <r>
      <rPr>
        <b/>
        <sz val="10"/>
        <rFont val="Arial"/>
        <family val="2"/>
      </rPr>
      <t>Est. Travel Costs</t>
    </r>
    <r>
      <rPr>
        <vertAlign val="superscript"/>
        <sz val="10"/>
        <rFont val="Arial"/>
        <family val="2"/>
      </rPr>
      <t>2</t>
    </r>
    <r>
      <rPr>
        <sz val="8"/>
        <rFont val="Arial"/>
        <family val="2"/>
      </rPr>
      <t xml:space="preserve"> (Travel + IDC)</t>
    </r>
  </si>
  <si>
    <t>- If there are difficulities fitting the tables onto a Word document page, simply do a screen grab of the table in Excel and paste the screen grab into the Word document.</t>
  </si>
  <si>
    <r>
      <rPr>
        <b/>
        <sz val="10"/>
        <rFont val="Arial"/>
        <family val="2"/>
      </rPr>
      <t>Home Port(s)?</t>
    </r>
    <r>
      <rPr>
        <sz val="10"/>
        <rFont val="Arial"/>
        <family val="2"/>
      </rPr>
      <t xml:space="preserve"> Yes/No  </t>
    </r>
  </si>
  <si>
    <t>Travel Costs</t>
  </si>
  <si>
    <r>
      <rPr>
        <b/>
        <sz val="10"/>
        <rFont val="Arial"/>
        <family val="2"/>
      </rPr>
      <t>Total Days</t>
    </r>
    <r>
      <rPr>
        <sz val="10"/>
        <rFont val="Arial"/>
        <family val="2"/>
      </rPr>
      <t xml:space="preserve"> (mob, demob, at-sea &amp; travel days)</t>
    </r>
  </si>
  <si>
    <t>Table 6.1</t>
  </si>
  <si>
    <r>
      <rPr>
        <vertAlign val="superscript"/>
        <sz val="10"/>
        <rFont val="Arial"/>
        <family val="2"/>
      </rPr>
      <t>2</t>
    </r>
    <r>
      <rPr>
        <sz val="10"/>
        <rFont val="Arial"/>
        <family val="2"/>
      </rPr>
      <t xml:space="preserve"> Include estimated travel costs from home institution to portcall and return if the cruise is away from the home port.  Estimates are the costs of sending the institution's technician to the away port.</t>
    </r>
  </si>
  <si>
    <t>Table 7.1</t>
  </si>
  <si>
    <t>Table 5.3</t>
  </si>
  <si>
    <t>NSF Days</t>
  </si>
  <si>
    <r>
      <rPr>
        <vertAlign val="superscript"/>
        <sz val="10"/>
        <rFont val="Arial"/>
        <family val="2"/>
      </rPr>
      <t>1</t>
    </r>
    <r>
      <rPr>
        <sz val="10"/>
        <rFont val="Arial"/>
        <family val="2"/>
      </rPr>
      <t>A separate budget summary table, each numbered separately (e.g. 5.2.1, 5.2.2, 5.2.3, etc) must be submitted for each separate Specialized Support Service.</t>
    </r>
  </si>
  <si>
    <t>Provide an explanation of what the project entails and a thorough justification of the budget requested.</t>
  </si>
  <si>
    <t>NOTE:  Be sure to add any expected Tech Exchange and/or Tech Pool usage necessary to support the year's science.</t>
  </si>
  <si>
    <t>- Update 26Sep18,  pulled all Tech Pool information out of Table 4.3</t>
  </si>
  <si>
    <t>Specialized Service</t>
  </si>
  <si>
    <t>NSF Days Funded</t>
  </si>
  <si>
    <t>NSF Days Completed</t>
  </si>
  <si>
    <t xml:space="preserve">Specialized Service (Previous Year) </t>
  </si>
  <si>
    <r>
      <t xml:space="preserve">Day Rate
</t>
    </r>
    <r>
      <rPr>
        <sz val="9"/>
        <rFont val="Arial"/>
        <family val="2"/>
      </rPr>
      <t>(if applicable)</t>
    </r>
  </si>
  <si>
    <r>
      <t xml:space="preserve">Day Rate 
</t>
    </r>
    <r>
      <rPr>
        <sz val="9"/>
        <rFont val="Arial"/>
        <family val="2"/>
      </rPr>
      <t>(if applicable)</t>
    </r>
  </si>
  <si>
    <t>Year Used</t>
  </si>
  <si>
    <r>
      <rPr>
        <b/>
        <sz val="10"/>
        <rFont val="Arial"/>
        <family val="2"/>
      </rPr>
      <t>Days Funded</t>
    </r>
    <r>
      <rPr>
        <sz val="10"/>
        <rFont val="Arial"/>
        <family val="2"/>
      </rPr>
      <t xml:space="preserve"> </t>
    </r>
    <r>
      <rPr>
        <sz val="9"/>
        <rFont val="Arial"/>
        <family val="2"/>
      </rPr>
      <t>(mob, demob, at-sea &amp; travel days</t>
    </r>
    <r>
      <rPr>
        <vertAlign val="superscript"/>
        <sz val="9"/>
        <rFont val="Arial"/>
        <family val="2"/>
      </rPr>
      <t>2</t>
    </r>
    <r>
      <rPr>
        <sz val="9"/>
        <rFont val="Arial"/>
        <family val="2"/>
      </rPr>
      <t>)</t>
    </r>
  </si>
  <si>
    <t>Total Borrowed</t>
  </si>
  <si>
    <t>Total Lent</t>
  </si>
  <si>
    <r>
      <t xml:space="preserve">NSF Tech Exchange &amp; Tech Pool Use Request </t>
    </r>
    <r>
      <rPr>
        <sz val="10"/>
        <rFont val="Arial"/>
        <family val="2"/>
      </rPr>
      <t>(Table 7.1)</t>
    </r>
  </si>
  <si>
    <r>
      <t xml:space="preserve">NSF Specialized Services Request </t>
    </r>
    <r>
      <rPr>
        <sz val="10"/>
        <rFont val="Arial"/>
        <family val="2"/>
      </rPr>
      <t>(Table 5.1)</t>
    </r>
  </si>
  <si>
    <r>
      <t xml:space="preserve">NSF Specialized Services CF </t>
    </r>
    <r>
      <rPr>
        <sz val="10"/>
        <rFont val="Arial"/>
        <family val="2"/>
      </rPr>
      <t>(Table 5.3)</t>
    </r>
  </si>
  <si>
    <r>
      <t>NSF Basic Services Request</t>
    </r>
    <r>
      <rPr>
        <sz val="10"/>
        <rFont val="Arial"/>
        <family val="2"/>
      </rPr>
      <t xml:space="preserve"> (Table 4.3 VI)</t>
    </r>
  </si>
  <si>
    <r>
      <t>NSF Tech Exchange &amp; Tech Pool Use CF</t>
    </r>
    <r>
      <rPr>
        <sz val="10"/>
        <rFont val="Arial"/>
        <family val="2"/>
      </rPr>
      <t xml:space="preserve"> (Table 7.1)</t>
    </r>
  </si>
  <si>
    <t>D</t>
  </si>
  <si>
    <t>Institution Supported</t>
  </si>
  <si>
    <r>
      <t xml:space="preserve">Tech Last Name </t>
    </r>
    <r>
      <rPr>
        <sz val="8"/>
        <rFont val="Arial"/>
        <family val="2"/>
      </rPr>
      <t>(if known)</t>
    </r>
  </si>
  <si>
    <r>
      <rPr>
        <b/>
        <sz val="10"/>
        <rFont val="Arial"/>
        <family val="2"/>
      </rPr>
      <t xml:space="preserve">Days Used / Proposed </t>
    </r>
    <r>
      <rPr>
        <sz val="9"/>
        <rFont val="Arial"/>
        <family val="2"/>
      </rPr>
      <t>(mob, demob, at-sea &amp; travel days</t>
    </r>
    <r>
      <rPr>
        <vertAlign val="superscript"/>
        <sz val="9"/>
        <rFont val="Arial"/>
        <family val="2"/>
      </rPr>
      <t>2</t>
    </r>
    <r>
      <rPr>
        <sz val="9"/>
        <rFont val="Arial"/>
        <family val="2"/>
      </rPr>
      <t>)</t>
    </r>
  </si>
  <si>
    <t>Please Explain the  Tech-Exchanges and Tech Pool Usage</t>
  </si>
  <si>
    <t>Year Lent</t>
  </si>
  <si>
    <r>
      <t xml:space="preserve">A.2  List any Technicians </t>
    </r>
    <r>
      <rPr>
        <b/>
        <sz val="10"/>
        <rFont val="Arial"/>
        <family val="2"/>
      </rPr>
      <t>lent (or to be lent) to another institution:</t>
    </r>
  </si>
  <si>
    <r>
      <t xml:space="preserve">A.1  List any Technicians </t>
    </r>
    <r>
      <rPr>
        <b/>
        <sz val="10"/>
        <rFont val="Arial"/>
        <family val="2"/>
      </rPr>
      <t>borrowed (or to be borrowed):</t>
    </r>
  </si>
  <si>
    <t>-updated 8Jan19 to fix something formating error in Table 6.1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</si>
</sst>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quot;$&quot;* #,##0_);_(&quot;$&quot;* \(#,##0\);_(&quot;$&quot;* &quot;-&quot;_);_(@_)"/>
    <numFmt numFmtId="44" formatCode="_(&quot;$&quot;* #,##0.00_);_(&quot;$&quot;* \(#,##0.00\);_(&quot;$&quot;* &quot;-&quot;??_);_(@_)"/>
    <numFmt numFmtId="164" formatCode="_(&quot;$&quot;* #,##0_);_(&quot;$&quot;* \(#,##0\);_(&quot;$&quot;* &quot;-&quot;??_);_(@_)"/>
    <numFmt numFmtId="165" formatCode="&quot;$&quot;#,##0"/>
  </numFmts>
  <fonts count="33" x14ac:knownFonts="1">
    <font>
      <sz val="10"/>
      <name val="Arial"/>
    </font>
    <font>
      <sz val="10"/>
      <name val="Arial"/>
      <family val="2"/>
    </font>
    <font>
      <sz val="8"/>
      <name val="Arial"/>
      <family val="2"/>
    </font>
    <font>
      <b/>
      <sz val="10"/>
      <name val="Arial"/>
      <family val="2"/>
    </font>
    <font>
      <sz val="9"/>
      <name val="Arial"/>
      <family val="2"/>
    </font>
    <font>
      <sz val="10"/>
      <name val="Arial"/>
      <family val="2"/>
    </font>
    <font>
      <b/>
      <sz val="12"/>
      <name val="Arial"/>
      <family val="2"/>
    </font>
    <font>
      <sz val="12"/>
      <name val="Arial"/>
      <family val="2"/>
    </font>
    <font>
      <i/>
      <sz val="10"/>
      <name val="Arial"/>
      <family val="2"/>
    </font>
    <font>
      <b/>
      <sz val="11"/>
      <name val="Arial"/>
      <family val="2"/>
    </font>
    <font>
      <sz val="11"/>
      <name val="Arial"/>
      <family val="2"/>
    </font>
    <font>
      <u/>
      <sz val="10"/>
      <color indexed="12"/>
      <name val="Arial"/>
      <family val="2"/>
    </font>
    <font>
      <sz val="10"/>
      <color indexed="10"/>
      <name val="Arial"/>
      <family val="2"/>
    </font>
    <font>
      <sz val="8"/>
      <name val="Verdana"/>
      <family val="2"/>
    </font>
    <font>
      <sz val="9"/>
      <color indexed="81"/>
      <name val="Arial"/>
      <family val="2"/>
    </font>
    <font>
      <b/>
      <sz val="9"/>
      <color indexed="81"/>
      <name val="Arial"/>
      <family val="2"/>
    </font>
    <font>
      <b/>
      <i/>
      <sz val="10"/>
      <name val="Arial"/>
      <family val="2"/>
    </font>
    <font>
      <b/>
      <vertAlign val="superscript"/>
      <sz val="10"/>
      <name val="Arial"/>
      <family val="2"/>
    </font>
    <font>
      <b/>
      <sz val="10"/>
      <color indexed="10"/>
      <name val="Arial"/>
      <family val="2"/>
    </font>
    <font>
      <sz val="10"/>
      <name val="Verdana"/>
      <family val="2"/>
    </font>
    <font>
      <sz val="10"/>
      <color indexed="48"/>
      <name val="Arial"/>
      <family val="2"/>
    </font>
    <font>
      <sz val="10"/>
      <color indexed="23"/>
      <name val="Arial"/>
      <family val="2"/>
    </font>
    <font>
      <b/>
      <sz val="9"/>
      <name val="Arial"/>
      <family val="2"/>
    </font>
    <font>
      <b/>
      <sz val="14"/>
      <name val="Verdana"/>
      <family val="2"/>
    </font>
    <font>
      <b/>
      <sz val="12"/>
      <name val="Verdana"/>
      <family val="2"/>
    </font>
    <font>
      <sz val="12"/>
      <name val="Verdana"/>
      <family val="2"/>
    </font>
    <font>
      <u/>
      <sz val="14"/>
      <color indexed="12"/>
      <name val="Arial"/>
      <family val="2"/>
    </font>
    <font>
      <sz val="10"/>
      <name val="Arial"/>
      <family val="2"/>
    </font>
    <font>
      <i/>
      <sz val="9"/>
      <name val="Arial"/>
      <family val="2"/>
    </font>
    <font>
      <vertAlign val="superscript"/>
      <sz val="10"/>
      <name val="Arial"/>
      <family val="2"/>
    </font>
    <font>
      <b/>
      <sz val="14"/>
      <name val="Arial"/>
      <family val="2"/>
    </font>
    <font>
      <vertAlign val="superscript"/>
      <sz val="9"/>
      <name val="Arial"/>
      <family val="2"/>
    </font>
    <font>
      <sz val="10"/>
      <color rgb="FF000000"/>
      <name val="Tahoma"/>
      <family val="2"/>
    </font>
  </fonts>
  <fills count="12">
    <fill>
      <patternFill patternType="none"/>
    </fill>
    <fill>
      <patternFill patternType="gray125"/>
    </fill>
    <fill>
      <patternFill patternType="solid">
        <fgColor indexed="22"/>
        <bgColor indexed="64"/>
      </patternFill>
    </fill>
    <fill>
      <patternFill patternType="solid">
        <fgColor indexed="43"/>
        <bgColor indexed="64"/>
      </patternFill>
    </fill>
    <fill>
      <patternFill patternType="solid">
        <fgColor indexed="9"/>
        <bgColor indexed="64"/>
      </patternFill>
    </fill>
    <fill>
      <patternFill patternType="solid">
        <fgColor indexed="42"/>
        <bgColor indexed="42"/>
      </patternFill>
    </fill>
    <fill>
      <patternFill patternType="solid">
        <fgColor theme="0" tint="-0.34998626667073579"/>
        <bgColor indexed="64"/>
      </patternFill>
    </fill>
    <fill>
      <patternFill patternType="solid">
        <fgColor theme="0"/>
        <bgColor indexed="64"/>
      </patternFill>
    </fill>
    <fill>
      <patternFill patternType="solid">
        <fgColor theme="0" tint="-0.249977111117893"/>
        <bgColor indexed="64"/>
      </patternFill>
    </fill>
    <fill>
      <patternFill patternType="solid">
        <fgColor rgb="FFFFFF00"/>
        <bgColor indexed="64"/>
      </patternFill>
    </fill>
    <fill>
      <patternFill patternType="solid">
        <fgColor theme="6" tint="0.59999389629810485"/>
        <bgColor indexed="64"/>
      </patternFill>
    </fill>
    <fill>
      <patternFill patternType="solid">
        <fgColor theme="6" tint="0.39997558519241921"/>
        <bgColor indexed="64"/>
      </patternFill>
    </fill>
  </fills>
  <borders count="55">
    <border>
      <left/>
      <right/>
      <top/>
      <bottom/>
      <diagonal/>
    </border>
    <border>
      <left style="thin">
        <color indexed="23"/>
      </left>
      <right style="thin">
        <color indexed="23"/>
      </right>
      <top style="thin">
        <color indexed="23"/>
      </top>
      <bottom style="thin">
        <color indexed="23"/>
      </bottom>
      <diagonal/>
    </border>
    <border>
      <left/>
      <right/>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hair">
        <color indexed="64"/>
      </left>
      <right/>
      <top/>
      <bottom/>
      <diagonal/>
    </border>
    <border>
      <left/>
      <right/>
      <top/>
      <bottom style="medium">
        <color indexed="64"/>
      </bottom>
      <diagonal/>
    </border>
    <border>
      <left/>
      <right/>
      <top style="thin">
        <color indexed="64"/>
      </top>
      <bottom/>
      <diagonal/>
    </border>
    <border>
      <left/>
      <right style="thin">
        <color indexed="64"/>
      </right>
      <top/>
      <bottom/>
      <diagonal/>
    </border>
    <border>
      <left style="thin">
        <color indexed="64"/>
      </left>
      <right/>
      <top/>
      <bottom/>
      <diagonal/>
    </border>
    <border>
      <left style="hair">
        <color indexed="64"/>
      </left>
      <right style="hair">
        <color indexed="64"/>
      </right>
      <top style="medium">
        <color indexed="64"/>
      </top>
      <bottom style="hair">
        <color indexed="64"/>
      </bottom>
      <diagonal/>
    </border>
    <border>
      <left/>
      <right/>
      <top style="hair">
        <color indexed="64"/>
      </top>
      <bottom/>
      <diagonal/>
    </border>
    <border>
      <left style="thin">
        <color indexed="55"/>
      </left>
      <right style="thin">
        <color indexed="55"/>
      </right>
      <top style="thin">
        <color indexed="55"/>
      </top>
      <bottom style="thin">
        <color indexed="55"/>
      </bottom>
      <diagonal/>
    </border>
    <border>
      <left/>
      <right style="hair">
        <color indexed="64"/>
      </right>
      <top/>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bottom style="hair">
        <color indexed="64"/>
      </bottom>
      <diagonal/>
    </border>
    <border>
      <left/>
      <right style="hair">
        <color indexed="64"/>
      </right>
      <top style="thin">
        <color indexed="64"/>
      </top>
      <bottom/>
      <diagonal/>
    </border>
    <border>
      <left style="thin">
        <color indexed="23"/>
      </left>
      <right/>
      <top/>
      <bottom/>
      <diagonal/>
    </border>
    <border>
      <left/>
      <right/>
      <top style="medium">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thin">
        <color indexed="64"/>
      </top>
      <bottom/>
      <diagonal/>
    </border>
    <border>
      <left style="hair">
        <color indexed="64"/>
      </left>
      <right style="hair">
        <color indexed="64"/>
      </right>
      <top style="hair">
        <color indexed="64"/>
      </top>
      <bottom style="medium">
        <color indexed="64"/>
      </bottom>
      <diagonal/>
    </border>
    <border>
      <left style="hair">
        <color indexed="64"/>
      </left>
      <right/>
      <top style="thin">
        <color indexed="64"/>
      </top>
      <bottom/>
      <diagonal/>
    </border>
    <border>
      <left/>
      <right style="hair">
        <color indexed="64"/>
      </right>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bottom/>
      <diagonal/>
    </border>
    <border>
      <left style="thin">
        <color indexed="64"/>
      </left>
      <right style="thin">
        <color indexed="64"/>
      </right>
      <top/>
      <bottom/>
      <diagonal/>
    </border>
    <border>
      <left/>
      <right/>
      <top style="hair">
        <color indexed="64"/>
      </top>
      <bottom style="hair">
        <color indexed="64"/>
      </bottom>
      <diagonal/>
    </border>
    <border>
      <left/>
      <right/>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right/>
      <top style="thin">
        <color indexed="64"/>
      </top>
      <bottom style="hair">
        <color indexed="64"/>
      </bottom>
      <diagonal/>
    </border>
    <border>
      <left/>
      <right style="thin">
        <color indexed="55"/>
      </right>
      <top/>
      <bottom/>
      <diagonal/>
    </border>
    <border>
      <left style="thin">
        <color indexed="55"/>
      </left>
      <right/>
      <top style="thin">
        <color indexed="55"/>
      </top>
      <bottom style="thin">
        <color indexed="55"/>
      </bottom>
      <diagonal/>
    </border>
    <border>
      <left/>
      <right style="thin">
        <color indexed="55"/>
      </right>
      <top style="thin">
        <color indexed="55"/>
      </top>
      <bottom style="thin">
        <color indexed="55"/>
      </bottom>
      <diagonal/>
    </border>
    <border>
      <left/>
      <right style="thin">
        <color indexed="55"/>
      </right>
      <top style="hair">
        <color indexed="64"/>
      </top>
      <bottom/>
      <diagonal/>
    </border>
    <border>
      <left style="thin">
        <color indexed="55"/>
      </left>
      <right/>
      <top/>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right style="thin">
        <color indexed="23"/>
      </right>
      <top style="hair">
        <color indexed="64"/>
      </top>
      <bottom/>
      <diagonal/>
    </border>
    <border>
      <left/>
      <right style="thin">
        <color indexed="23"/>
      </right>
      <top/>
      <bottom/>
      <diagonal/>
    </border>
    <border>
      <left/>
      <right style="hair">
        <color indexed="64"/>
      </right>
      <top style="hair">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theme="0" tint="-0.499984740745262"/>
      </right>
      <top style="thin">
        <color indexed="64"/>
      </top>
      <bottom style="thin">
        <color theme="0" tint="-0.499984740745262"/>
      </bottom>
      <diagonal/>
    </border>
    <border>
      <left style="thin">
        <color theme="0" tint="-0.499984740745262"/>
      </left>
      <right style="thin">
        <color theme="0" tint="-0.499984740745262"/>
      </right>
      <top style="thin">
        <color indexed="64"/>
      </top>
      <bottom style="thin">
        <color theme="0" tint="-0.499984740745262"/>
      </bottom>
      <diagonal/>
    </border>
    <border>
      <left style="thin">
        <color indexed="64"/>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indexed="64"/>
      </right>
      <top style="thin">
        <color theme="0" tint="-0.499984740745262"/>
      </top>
      <bottom style="thin">
        <color theme="0" tint="-0.499984740745262"/>
      </bottom>
      <diagonal/>
    </border>
    <border>
      <left style="thin">
        <color indexed="64"/>
      </left>
      <right style="thin">
        <color theme="0" tint="-0.499984740745262"/>
      </right>
      <top style="thin">
        <color theme="0" tint="-0.499984740745262"/>
      </top>
      <bottom style="thin">
        <color indexed="64"/>
      </bottom>
      <diagonal/>
    </border>
    <border>
      <left style="thin">
        <color theme="0" tint="-0.499984740745262"/>
      </left>
      <right style="thin">
        <color theme="0" tint="-0.499984740745262"/>
      </right>
      <top style="thin">
        <color theme="0" tint="-0.499984740745262"/>
      </top>
      <bottom style="thin">
        <color indexed="64"/>
      </bottom>
      <diagonal/>
    </border>
    <border>
      <left style="thin">
        <color theme="0" tint="-0.499984740745262"/>
      </left>
      <right style="thin">
        <color indexed="64"/>
      </right>
      <top style="thin">
        <color theme="0" tint="-0.499984740745262"/>
      </top>
      <bottom style="thin">
        <color indexed="64"/>
      </bottom>
      <diagonal/>
    </border>
  </borders>
  <cellStyleXfs count="4">
    <xf numFmtId="0" fontId="0" fillId="0" borderId="0"/>
    <xf numFmtId="44" fontId="1" fillId="0" borderId="0" applyFont="0" applyFill="0" applyBorder="0" applyAlignment="0" applyProtection="0"/>
    <xf numFmtId="0" fontId="11" fillId="0" borderId="0" applyNumberFormat="0" applyFill="0" applyBorder="0" applyAlignment="0" applyProtection="0">
      <alignment vertical="top"/>
      <protection locked="0"/>
    </xf>
    <xf numFmtId="9" fontId="1" fillId="0" borderId="0" applyFont="0" applyFill="0" applyBorder="0" applyAlignment="0" applyProtection="0"/>
  </cellStyleXfs>
  <cellXfs count="495">
    <xf numFmtId="0" fontId="0" fillId="0" borderId="0" xfId="0"/>
    <xf numFmtId="0" fontId="0" fillId="0" borderId="0" xfId="0" applyAlignment="1">
      <alignment wrapText="1"/>
    </xf>
    <xf numFmtId="0" fontId="0" fillId="0" borderId="2" xfId="0" applyBorder="1"/>
    <xf numFmtId="0" fontId="2" fillId="0" borderId="0" xfId="0" applyFont="1"/>
    <xf numFmtId="0" fontId="2" fillId="0" borderId="2" xfId="0" applyFont="1" applyBorder="1"/>
    <xf numFmtId="0" fontId="3" fillId="0" borderId="0" xfId="0" applyFont="1"/>
    <xf numFmtId="0" fontId="2" fillId="0" borderId="0" xfId="0" applyFont="1" applyAlignment="1">
      <alignment horizontal="center"/>
    </xf>
    <xf numFmtId="0" fontId="2" fillId="0" borderId="2" xfId="0" applyFont="1" applyBorder="1" applyAlignment="1">
      <alignment horizontal="center"/>
    </xf>
    <xf numFmtId="0" fontId="0" fillId="0" borderId="0" xfId="0" applyAlignment="1">
      <alignment horizontal="center"/>
    </xf>
    <xf numFmtId="0" fontId="0" fillId="0" borderId="0" xfId="0" applyAlignment="1">
      <alignment horizontal="left"/>
    </xf>
    <xf numFmtId="0" fontId="4" fillId="0" borderId="0" xfId="0" applyFont="1"/>
    <xf numFmtId="0" fontId="4" fillId="0" borderId="0" xfId="0" applyFont="1" applyAlignment="1">
      <alignment horizontal="center"/>
    </xf>
    <xf numFmtId="0" fontId="4" fillId="0" borderId="0" xfId="0" applyFont="1" applyAlignment="1">
      <alignment horizontal="left"/>
    </xf>
    <xf numFmtId="0" fontId="4" fillId="0" borderId="2" xfId="0" applyFont="1" applyBorder="1"/>
    <xf numFmtId="164" fontId="2" fillId="0" borderId="2" xfId="1" applyNumberFormat="1" applyFont="1" applyBorder="1"/>
    <xf numFmtId="164" fontId="0" fillId="0" borderId="0" xfId="1" applyNumberFormat="1" applyFont="1"/>
    <xf numFmtId="164" fontId="2" fillId="0" borderId="0" xfId="1" applyNumberFormat="1" applyFont="1" applyAlignment="1">
      <alignment horizontal="center"/>
    </xf>
    <xf numFmtId="164" fontId="4" fillId="0" borderId="0" xfId="1" applyNumberFormat="1" applyFont="1"/>
    <xf numFmtId="164" fontId="2" fillId="0" borderId="0" xfId="1" applyNumberFormat="1" applyFont="1"/>
    <xf numFmtId="0" fontId="2" fillId="0" borderId="2" xfId="0" applyFont="1" applyBorder="1" applyAlignment="1">
      <alignment horizontal="left"/>
    </xf>
    <xf numFmtId="0" fontId="0" fillId="0" borderId="0" xfId="0" applyBorder="1" applyAlignment="1">
      <alignment horizontal="center"/>
    </xf>
    <xf numFmtId="0" fontId="6" fillId="0" borderId="0" xfId="0" applyFont="1"/>
    <xf numFmtId="0" fontId="5" fillId="0" borderId="0" xfId="0" applyFont="1"/>
    <xf numFmtId="0" fontId="5" fillId="0" borderId="0" xfId="0" applyFont="1" applyAlignment="1">
      <alignment horizontal="right"/>
    </xf>
    <xf numFmtId="0" fontId="0" fillId="0" borderId="0" xfId="0" applyAlignment="1"/>
    <xf numFmtId="0" fontId="2" fillId="0" borderId="0" xfId="0" applyFont="1" applyBorder="1" applyAlignment="1">
      <alignment horizontal="center" wrapText="1"/>
    </xf>
    <xf numFmtId="0" fontId="0" fillId="0" borderId="0" xfId="0" applyBorder="1"/>
    <xf numFmtId="164" fontId="2" fillId="0" borderId="0" xfId="1" applyNumberFormat="1" applyFont="1" applyBorder="1"/>
    <xf numFmtId="0" fontId="9" fillId="0" borderId="0" xfId="0" applyFont="1"/>
    <xf numFmtId="164" fontId="9" fillId="0" borderId="0" xfId="1" applyNumberFormat="1" applyFont="1"/>
    <xf numFmtId="0" fontId="0" fillId="2" borderId="3" xfId="0" applyFill="1" applyBorder="1"/>
    <xf numFmtId="164" fontId="0" fillId="0" borderId="0" xfId="1" applyNumberFormat="1" applyFont="1" applyFill="1"/>
    <xf numFmtId="0" fontId="4" fillId="2" borderId="4" xfId="0" applyFont="1" applyFill="1" applyBorder="1"/>
    <xf numFmtId="0" fontId="4" fillId="2" borderId="3" xfId="0" applyFont="1" applyFill="1" applyBorder="1"/>
    <xf numFmtId="0" fontId="4" fillId="2" borderId="5" xfId="0" applyFont="1" applyFill="1" applyBorder="1"/>
    <xf numFmtId="0" fontId="6" fillId="0" borderId="0" xfId="0" applyFont="1" applyAlignment="1">
      <alignment horizontal="right"/>
    </xf>
    <xf numFmtId="0" fontId="0" fillId="0" borderId="0" xfId="0" applyFill="1" applyAlignment="1"/>
    <xf numFmtId="0" fontId="0" fillId="0" borderId="2" xfId="0" applyBorder="1" applyAlignment="1">
      <alignment horizontal="left"/>
    </xf>
    <xf numFmtId="0" fontId="0" fillId="0" borderId="2" xfId="0" applyBorder="1" applyAlignment="1">
      <alignment horizontal="center"/>
    </xf>
    <xf numFmtId="164" fontId="0" fillId="0" borderId="0" xfId="1" applyNumberFormat="1" applyFont="1" applyBorder="1"/>
    <xf numFmtId="0" fontId="3" fillId="0" borderId="0" xfId="0" applyFont="1" applyAlignment="1">
      <alignment horizontal="right"/>
    </xf>
    <xf numFmtId="0" fontId="3" fillId="0" borderId="0" xfId="0" applyFont="1" applyAlignment="1">
      <alignment horizontal="center"/>
    </xf>
    <xf numFmtId="0" fontId="2" fillId="0" borderId="0" xfId="0" applyFont="1" applyBorder="1"/>
    <xf numFmtId="0" fontId="2" fillId="0" borderId="0" xfId="0" applyFont="1" applyBorder="1" applyAlignment="1"/>
    <xf numFmtId="0" fontId="0" fillId="0" borderId="0" xfId="0" applyFill="1" applyAlignment="1">
      <alignment horizontal="left"/>
    </xf>
    <xf numFmtId="164" fontId="0" fillId="0" borderId="0" xfId="0" applyNumberFormat="1" applyBorder="1"/>
    <xf numFmtId="0" fontId="0" fillId="0" borderId="0" xfId="0" applyFill="1"/>
    <xf numFmtId="164" fontId="4" fillId="0" borderId="5" xfId="1" applyNumberFormat="1" applyFont="1" applyFill="1" applyBorder="1"/>
    <xf numFmtId="164" fontId="4" fillId="0" borderId="3" xfId="1" applyNumberFormat="1" applyFont="1" applyFill="1" applyBorder="1"/>
    <xf numFmtId="0" fontId="0" fillId="0" borderId="0" xfId="0" applyBorder="1" applyAlignment="1">
      <alignment horizontal="left" wrapText="1"/>
    </xf>
    <xf numFmtId="0" fontId="0" fillId="2" borderId="3" xfId="0" applyFill="1" applyBorder="1" applyAlignment="1">
      <alignment horizontal="center"/>
    </xf>
    <xf numFmtId="0" fontId="4" fillId="0" borderId="0" xfId="0" applyFont="1" applyBorder="1" applyAlignment="1"/>
    <xf numFmtId="0" fontId="4" fillId="0" borderId="0" xfId="0" applyFont="1" applyBorder="1"/>
    <xf numFmtId="164" fontId="2" fillId="0" borderId="6" xfId="0" applyNumberFormat="1" applyFont="1" applyBorder="1" applyAlignment="1"/>
    <xf numFmtId="9" fontId="12" fillId="0" borderId="0" xfId="3" applyFont="1" applyFill="1" applyAlignment="1">
      <alignment horizontal="center"/>
    </xf>
    <xf numFmtId="0" fontId="3" fillId="0" borderId="0" xfId="0" applyFont="1" applyFill="1" applyAlignment="1">
      <alignment horizontal="left"/>
    </xf>
    <xf numFmtId="0" fontId="0" fillId="0" borderId="7" xfId="0" applyBorder="1"/>
    <xf numFmtId="0" fontId="0" fillId="0" borderId="2" xfId="0" applyBorder="1" applyAlignment="1">
      <alignment horizontal="center" wrapText="1"/>
    </xf>
    <xf numFmtId="0" fontId="2" fillId="2" borderId="0" xfId="0" applyFont="1" applyFill="1" applyAlignment="1">
      <alignment wrapText="1"/>
    </xf>
    <xf numFmtId="0" fontId="2" fillId="2" borderId="0" xfId="0" applyFont="1" applyFill="1" applyAlignment="1">
      <alignment horizontal="center" wrapText="1"/>
    </xf>
    <xf numFmtId="165" fontId="3" fillId="0" borderId="0" xfId="0" applyNumberFormat="1" applyFont="1" applyFill="1" applyAlignment="1">
      <alignment horizontal="center"/>
    </xf>
    <xf numFmtId="165" fontId="0" fillId="0" borderId="0" xfId="0" applyNumberFormat="1" applyAlignment="1">
      <alignment horizontal="center"/>
    </xf>
    <xf numFmtId="0" fontId="3" fillId="2" borderId="0" xfId="0" applyFont="1" applyFill="1"/>
    <xf numFmtId="0" fontId="7" fillId="0" borderId="0" xfId="0" applyFont="1"/>
    <xf numFmtId="0" fontId="2" fillId="0" borderId="0" xfId="0" applyFont="1" applyFill="1" applyAlignment="1">
      <alignment wrapText="1"/>
    </xf>
    <xf numFmtId="0" fontId="0" fillId="0" borderId="0" xfId="0" applyAlignment="1">
      <alignment horizontal="right"/>
    </xf>
    <xf numFmtId="0" fontId="2" fillId="0" borderId="2" xfId="0" applyFont="1" applyBorder="1" applyAlignment="1">
      <alignment horizontal="left" wrapText="1"/>
    </xf>
    <xf numFmtId="0" fontId="2" fillId="0" borderId="2" xfId="0" applyFont="1" applyBorder="1" applyAlignment="1">
      <alignment wrapText="1"/>
    </xf>
    <xf numFmtId="0" fontId="0" fillId="0" borderId="0" xfId="0" applyFill="1" applyBorder="1" applyAlignment="1">
      <alignment horizontal="center"/>
    </xf>
    <xf numFmtId="0" fontId="0" fillId="0" borderId="0" xfId="0" applyFill="1" applyBorder="1" applyAlignment="1">
      <alignment horizontal="center" wrapText="1"/>
    </xf>
    <xf numFmtId="0" fontId="16" fillId="2" borderId="0" xfId="0" applyFont="1" applyFill="1" applyAlignment="1">
      <alignment horizontal="left"/>
    </xf>
    <xf numFmtId="0" fontId="3" fillId="0" borderId="2" xfId="0" applyFont="1" applyBorder="1" applyAlignment="1">
      <alignment horizontal="center" wrapText="1"/>
    </xf>
    <xf numFmtId="0" fontId="0" fillId="2" borderId="0" xfId="0" applyFill="1"/>
    <xf numFmtId="0" fontId="0" fillId="0" borderId="2" xfId="0" applyFill="1" applyBorder="1"/>
    <xf numFmtId="0" fontId="0" fillId="0" borderId="8" xfId="0" applyBorder="1"/>
    <xf numFmtId="0" fontId="3" fillId="0" borderId="0" xfId="0" applyFont="1" applyBorder="1" applyAlignment="1">
      <alignment horizontal="left"/>
    </xf>
    <xf numFmtId="0" fontId="3" fillId="0" borderId="0" xfId="0" applyFont="1" applyBorder="1" applyAlignment="1">
      <alignment horizontal="center" wrapText="1"/>
    </xf>
    <xf numFmtId="0" fontId="3" fillId="0" borderId="9" xfId="0" applyFont="1" applyBorder="1" applyAlignment="1">
      <alignment horizontal="center" wrapText="1"/>
    </xf>
    <xf numFmtId="0" fontId="3" fillId="0" borderId="10" xfId="0" applyFont="1" applyBorder="1" applyAlignment="1">
      <alignment horizontal="center" wrapText="1"/>
    </xf>
    <xf numFmtId="0" fontId="3" fillId="0" borderId="0" xfId="0" applyFont="1" applyFill="1" applyAlignment="1">
      <alignment horizontal="center"/>
    </xf>
    <xf numFmtId="0" fontId="3" fillId="0" borderId="10" xfId="0" applyFont="1" applyBorder="1" applyAlignment="1">
      <alignment wrapText="1"/>
    </xf>
    <xf numFmtId="0" fontId="3" fillId="0" borderId="9" xfId="0" applyFont="1" applyBorder="1" applyAlignment="1">
      <alignment wrapText="1"/>
    </xf>
    <xf numFmtId="0" fontId="18" fillId="0" borderId="0" xfId="0" applyFont="1"/>
    <xf numFmtId="0" fontId="19" fillId="0" borderId="0" xfId="0" applyFont="1"/>
    <xf numFmtId="0" fontId="0" fillId="2" borderId="4" xfId="0" applyFill="1" applyBorder="1"/>
    <xf numFmtId="0" fontId="12" fillId="0" borderId="0" xfId="0" applyFont="1"/>
    <xf numFmtId="164" fontId="0" fillId="0" borderId="0" xfId="1" applyNumberFormat="1" applyFont="1" applyFill="1" applyAlignment="1"/>
    <xf numFmtId="0" fontId="1" fillId="0" borderId="0" xfId="0" applyFont="1" applyFill="1" applyAlignment="1">
      <alignment wrapText="1"/>
    </xf>
    <xf numFmtId="0" fontId="20" fillId="0" borderId="0" xfId="0" applyFont="1" applyFill="1" applyAlignment="1">
      <alignment wrapText="1"/>
    </xf>
    <xf numFmtId="0" fontId="2" fillId="0" borderId="2" xfId="0" applyFont="1" applyBorder="1" applyAlignment="1">
      <alignment horizontal="center" wrapText="1"/>
    </xf>
    <xf numFmtId="0" fontId="0" fillId="0" borderId="0" xfId="0" applyBorder="1" applyAlignment="1">
      <alignment horizontal="left"/>
    </xf>
    <xf numFmtId="0" fontId="2" fillId="2" borderId="11" xfId="0" applyFont="1" applyFill="1" applyBorder="1" applyAlignment="1">
      <alignment horizontal="center" wrapText="1"/>
    </xf>
    <xf numFmtId="0" fontId="2" fillId="2" borderId="3" xfId="0" applyFont="1" applyFill="1" applyBorder="1" applyAlignment="1">
      <alignment horizontal="center" wrapText="1"/>
    </xf>
    <xf numFmtId="0" fontId="2" fillId="0" borderId="3" xfId="0" applyFont="1" applyFill="1" applyBorder="1" applyAlignment="1">
      <alignment horizontal="center" wrapText="1"/>
    </xf>
    <xf numFmtId="0" fontId="0" fillId="2" borderId="4" xfId="0" applyFill="1" applyBorder="1" applyAlignment="1">
      <alignment horizontal="center"/>
    </xf>
    <xf numFmtId="0" fontId="0" fillId="0" borderId="4" xfId="0" applyBorder="1" applyAlignment="1">
      <alignment horizontal="center"/>
    </xf>
    <xf numFmtId="0" fontId="0" fillId="0" borderId="3" xfId="0" applyBorder="1" applyAlignment="1">
      <alignment horizontal="center"/>
    </xf>
    <xf numFmtId="0" fontId="0" fillId="0" borderId="0" xfId="0" applyFill="1" applyAlignment="1">
      <alignment horizontal="center"/>
    </xf>
    <xf numFmtId="0" fontId="0" fillId="0" borderId="6" xfId="0" applyBorder="1"/>
    <xf numFmtId="0" fontId="1" fillId="0" borderId="0" xfId="0" applyFont="1"/>
    <xf numFmtId="164" fontId="0" fillId="0" borderId="0" xfId="1" applyNumberFormat="1" applyFont="1" applyBorder="1" applyAlignment="1">
      <alignment horizontal="left"/>
    </xf>
    <xf numFmtId="0" fontId="1" fillId="2" borderId="4" xfId="0" applyFont="1" applyFill="1" applyBorder="1"/>
    <xf numFmtId="0" fontId="4" fillId="0" borderId="0" xfId="0" applyFont="1" applyFill="1" applyBorder="1" applyAlignment="1">
      <alignment horizontal="center"/>
    </xf>
    <xf numFmtId="0" fontId="4" fillId="0" borderId="12" xfId="0" applyFont="1" applyFill="1" applyBorder="1" applyAlignment="1"/>
    <xf numFmtId="0" fontId="0" fillId="0" borderId="0" xfId="0" applyFill="1" applyBorder="1" applyAlignment="1"/>
    <xf numFmtId="164" fontId="2" fillId="0" borderId="0" xfId="0" applyNumberFormat="1" applyFont="1" applyBorder="1" applyAlignment="1"/>
    <xf numFmtId="0" fontId="0" fillId="0" borderId="0" xfId="0" applyAlignment="1">
      <alignment horizontal="center" wrapText="1"/>
    </xf>
    <xf numFmtId="0" fontId="0" fillId="0" borderId="7" xfId="0" applyBorder="1" applyAlignment="1">
      <alignment wrapText="1"/>
    </xf>
    <xf numFmtId="164" fontId="21" fillId="0" borderId="0" xfId="1" applyNumberFormat="1" applyFont="1" applyFill="1" applyAlignment="1"/>
    <xf numFmtId="164" fontId="0" fillId="0" borderId="2" xfId="1" applyNumberFormat="1" applyFont="1" applyBorder="1"/>
    <xf numFmtId="164" fontId="10" fillId="0" borderId="0" xfId="1" applyNumberFormat="1" applyFont="1" applyFill="1" applyBorder="1"/>
    <xf numFmtId="0" fontId="4" fillId="0" borderId="0" xfId="0" applyFont="1" applyFill="1" applyAlignment="1">
      <alignment horizontal="center"/>
    </xf>
    <xf numFmtId="0" fontId="0" fillId="0" borderId="12" xfId="0" applyFill="1" applyBorder="1" applyAlignment="1">
      <alignment horizontal="center"/>
    </xf>
    <xf numFmtId="164" fontId="21" fillId="0" borderId="0" xfId="0" applyNumberFormat="1" applyFont="1"/>
    <xf numFmtId="164" fontId="0" fillId="0" borderId="0" xfId="1" applyNumberFormat="1" applyFont="1" applyBorder="1" applyAlignment="1">
      <alignment horizontal="center"/>
    </xf>
    <xf numFmtId="164" fontId="0" fillId="0" borderId="0" xfId="1" applyNumberFormat="1" applyFont="1" applyBorder="1" applyAlignment="1">
      <alignment horizontal="right"/>
    </xf>
    <xf numFmtId="0" fontId="0" fillId="2" borderId="4" xfId="0" applyFill="1" applyBorder="1" applyAlignment="1">
      <alignment horizontal="center" wrapText="1"/>
    </xf>
    <xf numFmtId="0" fontId="0" fillId="2" borderId="3" xfId="0" applyFill="1" applyBorder="1" applyAlignment="1">
      <alignment horizontal="center" wrapText="1"/>
    </xf>
    <xf numFmtId="0" fontId="3" fillId="0" borderId="0" xfId="0" applyFont="1" applyBorder="1"/>
    <xf numFmtId="0" fontId="9" fillId="0" borderId="0" xfId="0" applyFont="1" applyFill="1"/>
    <xf numFmtId="0" fontId="10" fillId="0" borderId="0" xfId="0" applyFont="1" applyFill="1"/>
    <xf numFmtId="164" fontId="10" fillId="0" borderId="0" xfId="1" applyNumberFormat="1" applyFont="1" applyFill="1"/>
    <xf numFmtId="164" fontId="3" fillId="0" borderId="0" xfId="1" applyNumberFormat="1" applyFont="1" applyBorder="1"/>
    <xf numFmtId="164" fontId="3" fillId="3" borderId="13" xfId="0" applyNumberFormat="1" applyFont="1" applyFill="1" applyBorder="1" applyAlignment="1">
      <alignment horizontal="right"/>
    </xf>
    <xf numFmtId="0" fontId="0" fillId="0" borderId="14" xfId="0" applyBorder="1" applyAlignment="1">
      <alignment horizontal="right"/>
    </xf>
    <xf numFmtId="164" fontId="3" fillId="0" borderId="0" xfId="1" applyNumberFormat="1" applyFont="1" applyFill="1" applyBorder="1" applyAlignment="1">
      <alignment horizontal="center"/>
    </xf>
    <xf numFmtId="0" fontId="1" fillId="2" borderId="4" xfId="0" applyFont="1" applyFill="1" applyBorder="1" applyAlignment="1">
      <alignment wrapText="1"/>
    </xf>
    <xf numFmtId="0" fontId="1" fillId="2" borderId="3" xfId="0" applyFont="1" applyFill="1" applyBorder="1"/>
    <xf numFmtId="0" fontId="1" fillId="2" borderId="3" xfId="0" applyFont="1" applyFill="1" applyBorder="1" applyAlignment="1">
      <alignment wrapText="1"/>
    </xf>
    <xf numFmtId="164" fontId="1" fillId="2" borderId="4" xfId="1" applyNumberFormat="1" applyFont="1" applyFill="1" applyBorder="1"/>
    <xf numFmtId="164" fontId="1" fillId="2" borderId="3" xfId="1" applyNumberFormat="1" applyFont="1" applyFill="1" applyBorder="1"/>
    <xf numFmtId="0" fontId="3" fillId="0" borderId="0" xfId="0" applyFont="1" applyFill="1"/>
    <xf numFmtId="164" fontId="0" fillId="0" borderId="0" xfId="0" applyNumberFormat="1"/>
    <xf numFmtId="0" fontId="4" fillId="0" borderId="5" xfId="0" applyFont="1" applyFill="1" applyBorder="1" applyAlignment="1">
      <alignment horizontal="center"/>
    </xf>
    <xf numFmtId="0" fontId="4" fillId="0" borderId="3" xfId="0" applyFont="1" applyFill="1" applyBorder="1" applyAlignment="1">
      <alignment horizontal="center"/>
    </xf>
    <xf numFmtId="0" fontId="0" fillId="0" borderId="0" xfId="0" applyAlignment="1">
      <alignment horizontal="left" wrapText="1"/>
    </xf>
    <xf numFmtId="0" fontId="6" fillId="0" borderId="0" xfId="0" applyFont="1" applyAlignment="1">
      <alignment horizontal="left"/>
    </xf>
    <xf numFmtId="0" fontId="4" fillId="0" borderId="0" xfId="0" applyFont="1" applyBorder="1" applyAlignment="1">
      <alignment horizontal="center"/>
    </xf>
    <xf numFmtId="164" fontId="2" fillId="0" borderId="0" xfId="0" applyNumberFormat="1" applyFont="1" applyBorder="1" applyAlignment="1">
      <alignment horizontal="center"/>
    </xf>
    <xf numFmtId="164" fontId="7" fillId="3" borderId="15" xfId="1" applyNumberFormat="1" applyFont="1" applyFill="1" applyBorder="1"/>
    <xf numFmtId="164" fontId="9" fillId="3" borderId="1" xfId="1" applyNumberFormat="1" applyFont="1" applyFill="1" applyBorder="1"/>
    <xf numFmtId="0" fontId="3" fillId="0" borderId="16" xfId="0" applyFont="1" applyBorder="1" applyAlignment="1">
      <alignment wrapText="1"/>
    </xf>
    <xf numFmtId="0" fontId="3" fillId="0" borderId="16" xfId="0" applyFont="1" applyBorder="1"/>
    <xf numFmtId="0" fontId="0" fillId="2" borderId="5" xfId="0" applyFill="1" applyBorder="1"/>
    <xf numFmtId="164" fontId="0" fillId="2" borderId="5" xfId="1" applyNumberFormat="1" applyFont="1" applyFill="1" applyBorder="1"/>
    <xf numFmtId="164" fontId="0" fillId="2" borderId="3" xfId="1" applyNumberFormat="1" applyFont="1" applyFill="1" applyBorder="1"/>
    <xf numFmtId="164" fontId="9" fillId="0" borderId="0" xfId="1" applyNumberFormat="1" applyFont="1" applyAlignment="1">
      <alignment horizontal="left" indent="1"/>
    </xf>
    <xf numFmtId="164" fontId="6" fillId="0" borderId="0" xfId="1" applyNumberFormat="1" applyFont="1"/>
    <xf numFmtId="164" fontId="0" fillId="0" borderId="5" xfId="1" applyNumberFormat="1" applyFont="1" applyFill="1" applyBorder="1"/>
    <xf numFmtId="164" fontId="0" fillId="0" borderId="8" xfId="1" applyNumberFormat="1" applyFont="1" applyBorder="1"/>
    <xf numFmtId="164" fontId="3" fillId="4" borderId="0" xfId="1" applyNumberFormat="1" applyFont="1" applyFill="1" applyBorder="1"/>
    <xf numFmtId="0" fontId="0" fillId="4" borderId="0" xfId="0" applyFill="1" applyBorder="1" applyAlignment="1">
      <alignment horizontal="left"/>
    </xf>
    <xf numFmtId="164" fontId="4" fillId="2" borderId="5" xfId="1" applyNumberFormat="1" applyFont="1" applyFill="1" applyBorder="1"/>
    <xf numFmtId="164" fontId="4" fillId="2" borderId="3" xfId="1" applyNumberFormat="1" applyFont="1" applyFill="1" applyBorder="1"/>
    <xf numFmtId="164" fontId="4" fillId="2" borderId="4" xfId="1" applyNumberFormat="1" applyFont="1" applyFill="1" applyBorder="1"/>
    <xf numFmtId="164" fontId="3" fillId="0" borderId="0" xfId="1" applyNumberFormat="1" applyFont="1" applyFill="1" applyBorder="1"/>
    <xf numFmtId="164" fontId="0" fillId="0" borderId="0" xfId="1" applyNumberFormat="1" applyFont="1" applyFill="1" applyBorder="1" applyAlignment="1">
      <alignment horizontal="left" wrapText="1"/>
    </xf>
    <xf numFmtId="0" fontId="0" fillId="0" borderId="12" xfId="0" applyFill="1" applyBorder="1" applyAlignment="1">
      <alignment wrapText="1"/>
    </xf>
    <xf numFmtId="164" fontId="0" fillId="0" borderId="12" xfId="0" applyNumberFormat="1" applyFill="1" applyBorder="1" applyAlignment="1">
      <alignment horizontal="left" wrapText="1"/>
    </xf>
    <xf numFmtId="164" fontId="0" fillId="0" borderId="17" xfId="1" applyNumberFormat="1" applyFont="1" applyBorder="1"/>
    <xf numFmtId="164" fontId="12" fillId="0" borderId="0" xfId="1" applyNumberFormat="1" applyFont="1"/>
    <xf numFmtId="0" fontId="4" fillId="0" borderId="2" xfId="0" applyFont="1" applyBorder="1" applyAlignment="1">
      <alignment horizontal="center" wrapText="1"/>
    </xf>
    <xf numFmtId="164" fontId="0" fillId="0" borderId="18" xfId="1" applyNumberFormat="1" applyFont="1" applyFill="1" applyBorder="1" applyAlignment="1"/>
    <xf numFmtId="0" fontId="4" fillId="0" borderId="2" xfId="0" applyFont="1" applyBorder="1" applyAlignment="1">
      <alignment horizontal="center"/>
    </xf>
    <xf numFmtId="0" fontId="23" fillId="0" borderId="0" xfId="0" applyFont="1"/>
    <xf numFmtId="0" fontId="25" fillId="0" borderId="0" xfId="0" applyFont="1"/>
    <xf numFmtId="0" fontId="25" fillId="0" borderId="0" xfId="0" quotePrefix="1" applyFont="1"/>
    <xf numFmtId="3" fontId="4" fillId="0" borderId="0" xfId="0" applyNumberFormat="1" applyFont="1"/>
    <xf numFmtId="164" fontId="4" fillId="0" borderId="0" xfId="0" applyNumberFormat="1" applyFont="1"/>
    <xf numFmtId="164" fontId="7" fillId="0" borderId="0" xfId="1" applyNumberFormat="1" applyFont="1"/>
    <xf numFmtId="164" fontId="4" fillId="0" borderId="0" xfId="0" applyNumberFormat="1" applyFont="1" applyBorder="1" applyAlignment="1"/>
    <xf numFmtId="0" fontId="10" fillId="0" borderId="19" xfId="0" applyFont="1" applyBorder="1" applyAlignment="1">
      <alignment horizontal="right"/>
    </xf>
    <xf numFmtId="164" fontId="27" fillId="0" borderId="0" xfId="0" applyNumberFormat="1" applyFont="1"/>
    <xf numFmtId="164" fontId="27" fillId="0" borderId="0" xfId="1" applyNumberFormat="1" applyFont="1"/>
    <xf numFmtId="164" fontId="10" fillId="0" borderId="0" xfId="0" applyNumberFormat="1" applyFont="1"/>
    <xf numFmtId="164" fontId="10" fillId="0" borderId="0" xfId="1" applyNumberFormat="1" applyFont="1"/>
    <xf numFmtId="164" fontId="27" fillId="0" borderId="0" xfId="1" applyNumberFormat="1" applyFont="1" applyBorder="1"/>
    <xf numFmtId="164" fontId="0" fillId="0" borderId="0" xfId="0" applyNumberFormat="1" applyAlignment="1">
      <alignment horizontal="center"/>
    </xf>
    <xf numFmtId="164" fontId="3" fillId="0" borderId="0" xfId="0" applyNumberFormat="1" applyFont="1"/>
    <xf numFmtId="164" fontId="1" fillId="2" borderId="4" xfId="1" applyNumberFormat="1" applyFont="1" applyFill="1" applyBorder="1" applyAlignment="1">
      <alignment horizontal="left"/>
    </xf>
    <xf numFmtId="9" fontId="1" fillId="2" borderId="4" xfId="3" applyFont="1" applyFill="1" applyBorder="1" applyAlignment="1">
      <alignment horizontal="center"/>
    </xf>
    <xf numFmtId="0" fontId="8" fillId="2" borderId="20" xfId="0" applyFont="1" applyFill="1" applyBorder="1" applyAlignment="1">
      <alignment horizontal="center" wrapText="1"/>
    </xf>
    <xf numFmtId="0" fontId="0" fillId="2" borderId="4" xfId="0" applyFill="1" applyBorder="1" applyAlignment="1">
      <alignment wrapText="1"/>
    </xf>
    <xf numFmtId="0" fontId="0" fillId="2" borderId="3" xfId="0" applyFill="1" applyBorder="1" applyAlignment="1">
      <alignment wrapText="1"/>
    </xf>
    <xf numFmtId="0" fontId="4" fillId="0" borderId="21" xfId="0" applyFont="1" applyBorder="1"/>
    <xf numFmtId="0" fontId="0" fillId="0" borderId="21" xfId="0" applyBorder="1"/>
    <xf numFmtId="0" fontId="0" fillId="0" borderId="12" xfId="0" applyFill="1" applyBorder="1" applyAlignment="1"/>
    <xf numFmtId="0" fontId="0" fillId="0" borderId="0" xfId="0" applyFill="1" applyBorder="1" applyAlignment="1">
      <alignment horizontal="left"/>
    </xf>
    <xf numFmtId="0" fontId="3" fillId="0" borderId="0" xfId="0" applyFont="1" applyFill="1" applyBorder="1"/>
    <xf numFmtId="0" fontId="0" fillId="0" borderId="0" xfId="0" applyFill="1" applyBorder="1"/>
    <xf numFmtId="0" fontId="0" fillId="0" borderId="0" xfId="0" applyFill="1" applyBorder="1" applyAlignment="1">
      <alignment horizontal="left" wrapText="1"/>
    </xf>
    <xf numFmtId="0" fontId="0" fillId="2" borderId="3" xfId="0" applyFill="1" applyBorder="1" applyAlignment="1"/>
    <xf numFmtId="0" fontId="0" fillId="2" borderId="4" xfId="0" applyFill="1" applyBorder="1" applyAlignment="1"/>
    <xf numFmtId="0" fontId="4" fillId="2" borderId="3" xfId="0" applyFont="1" applyFill="1" applyBorder="1" applyAlignment="1"/>
    <xf numFmtId="0" fontId="9" fillId="0" borderId="0" xfId="0" applyFont="1" applyFill="1" applyAlignment="1">
      <alignment horizontal="left"/>
    </xf>
    <xf numFmtId="0" fontId="10" fillId="0" borderId="0" xfId="0" applyFont="1"/>
    <xf numFmtId="0" fontId="9" fillId="0" borderId="0" xfId="0" applyFont="1" applyFill="1" applyAlignment="1">
      <alignment horizontal="center"/>
    </xf>
    <xf numFmtId="0" fontId="10" fillId="0" borderId="0" xfId="0" applyFont="1" applyFill="1" applyAlignment="1">
      <alignment horizontal="left"/>
    </xf>
    <xf numFmtId="0" fontId="10" fillId="0" borderId="0" xfId="0" applyFont="1" applyAlignment="1"/>
    <xf numFmtId="0" fontId="9" fillId="0" borderId="0" xfId="0" applyFont="1" applyAlignment="1"/>
    <xf numFmtId="42" fontId="9" fillId="0" borderId="3" xfId="1" applyNumberFormat="1" applyFont="1" applyBorder="1" applyAlignment="1">
      <alignment horizontal="left" wrapText="1" indent="1"/>
    </xf>
    <xf numFmtId="42" fontId="9" fillId="0" borderId="3" xfId="1" applyNumberFormat="1" applyFont="1" applyBorder="1" applyAlignment="1">
      <alignment horizontal="left" indent="1"/>
    </xf>
    <xf numFmtId="42" fontId="9" fillId="2" borderId="3" xfId="1" applyNumberFormat="1" applyFont="1" applyFill="1" applyBorder="1" applyAlignment="1">
      <alignment horizontal="left" indent="1"/>
    </xf>
    <xf numFmtId="164" fontId="0" fillId="0" borderId="22" xfId="0" applyNumberFormat="1" applyBorder="1" applyAlignment="1">
      <alignment horizontal="left" wrapText="1"/>
    </xf>
    <xf numFmtId="164" fontId="0" fillId="0" borderId="3" xfId="0" applyNumberFormat="1" applyBorder="1" applyAlignment="1">
      <alignment horizontal="left" wrapText="1"/>
    </xf>
    <xf numFmtId="0" fontId="4" fillId="2" borderId="5" xfId="0" applyFont="1" applyFill="1" applyBorder="1" applyAlignment="1"/>
    <xf numFmtId="164" fontId="4" fillId="2" borderId="16" xfId="1" applyNumberFormat="1" applyFont="1" applyFill="1" applyBorder="1"/>
    <xf numFmtId="164" fontId="1" fillId="0" borderId="0" xfId="1" applyNumberFormat="1" applyFont="1" applyFill="1"/>
    <xf numFmtId="0" fontId="8" fillId="0" borderId="0" xfId="0" applyFont="1" applyFill="1" applyAlignment="1">
      <alignment horizontal="left"/>
    </xf>
    <xf numFmtId="1" fontId="0" fillId="4" borderId="23" xfId="0" applyNumberFormat="1" applyFill="1" applyBorder="1" applyAlignment="1">
      <alignment wrapText="1"/>
    </xf>
    <xf numFmtId="0" fontId="2" fillId="2" borderId="5" xfId="0" applyFont="1" applyFill="1" applyBorder="1" applyAlignment="1">
      <alignment horizontal="center" wrapText="1"/>
    </xf>
    <xf numFmtId="0" fontId="0" fillId="0" borderId="0" xfId="0" applyFont="1" applyFill="1" applyAlignment="1">
      <alignment wrapText="1"/>
    </xf>
    <xf numFmtId="0" fontId="1" fillId="6" borderId="0" xfId="0" applyFont="1" applyFill="1" applyAlignment="1">
      <alignment wrapText="1"/>
    </xf>
    <xf numFmtId="164" fontId="5" fillId="7" borderId="12" xfId="1" applyNumberFormat="1" applyFont="1" applyFill="1" applyBorder="1" applyAlignment="1">
      <alignment horizontal="center"/>
    </xf>
    <xf numFmtId="0" fontId="0" fillId="7" borderId="0" xfId="0" applyFill="1" applyAlignment="1">
      <alignment horizontal="left"/>
    </xf>
    <xf numFmtId="0" fontId="0" fillId="7" borderId="0" xfId="0" applyFill="1" applyBorder="1" applyAlignment="1">
      <alignment horizontal="left"/>
    </xf>
    <xf numFmtId="164" fontId="0" fillId="0" borderId="12" xfId="1" applyNumberFormat="1" applyFont="1" applyBorder="1" applyAlignment="1">
      <alignment horizontal="left"/>
    </xf>
    <xf numFmtId="0" fontId="0" fillId="6" borderId="0" xfId="0" applyFill="1"/>
    <xf numFmtId="0" fontId="0" fillId="7" borderId="4" xfId="0" applyFill="1" applyBorder="1" applyAlignment="1">
      <alignment horizontal="center"/>
    </xf>
    <xf numFmtId="0" fontId="0" fillId="7" borderId="3" xfId="0" applyFill="1" applyBorder="1" applyAlignment="1">
      <alignment horizontal="center"/>
    </xf>
    <xf numFmtId="164" fontId="0" fillId="0" borderId="4" xfId="1" applyNumberFormat="1" applyFont="1" applyFill="1" applyBorder="1" applyAlignment="1">
      <alignment horizontal="center" wrapText="1"/>
    </xf>
    <xf numFmtId="0" fontId="0" fillId="0" borderId="24" xfId="0" applyBorder="1" applyAlignment="1">
      <alignment horizontal="left"/>
    </xf>
    <xf numFmtId="164" fontId="0" fillId="0" borderId="18" xfId="1" applyNumberFormat="1" applyFont="1" applyBorder="1" applyAlignment="1"/>
    <xf numFmtId="0" fontId="0" fillId="0" borderId="6" xfId="0" applyBorder="1" applyAlignment="1">
      <alignment horizontal="left"/>
    </xf>
    <xf numFmtId="164" fontId="0" fillId="0" borderId="14" xfId="1" applyNumberFormat="1" applyFont="1" applyBorder="1" applyAlignment="1"/>
    <xf numFmtId="0" fontId="0" fillId="0" borderId="17" xfId="0" applyBorder="1" applyAlignment="1">
      <alignment horizontal="left"/>
    </xf>
    <xf numFmtId="164" fontId="0" fillId="0" borderId="25" xfId="1" applyNumberFormat="1" applyFont="1" applyBorder="1" applyAlignment="1"/>
    <xf numFmtId="0" fontId="0" fillId="6" borderId="4" xfId="0" applyFill="1" applyBorder="1" applyAlignment="1">
      <alignment horizontal="center"/>
    </xf>
    <xf numFmtId="0" fontId="0" fillId="6" borderId="3" xfId="0" applyFill="1" applyBorder="1" applyAlignment="1">
      <alignment horizontal="center"/>
    </xf>
    <xf numFmtId="164" fontId="0" fillId="0" borderId="4" xfId="1" applyNumberFormat="1" applyFont="1" applyBorder="1" applyAlignment="1"/>
    <xf numFmtId="164" fontId="0" fillId="0" borderId="3" xfId="1" applyNumberFormat="1" applyFont="1" applyBorder="1" applyAlignment="1"/>
    <xf numFmtId="164" fontId="0" fillId="0" borderId="3" xfId="1" applyNumberFormat="1" applyFont="1" applyFill="1" applyBorder="1" applyAlignment="1">
      <alignment horizontal="center" wrapText="1"/>
    </xf>
    <xf numFmtId="164" fontId="0" fillId="0" borderId="26" xfId="1" applyNumberFormat="1" applyFont="1" applyFill="1" applyBorder="1" applyAlignment="1"/>
    <xf numFmtId="0" fontId="0" fillId="0" borderId="22" xfId="0" applyBorder="1" applyAlignment="1">
      <alignment horizontal="left"/>
    </xf>
    <xf numFmtId="0" fontId="0" fillId="0" borderId="27" xfId="0" applyBorder="1" applyAlignment="1">
      <alignment horizontal="left"/>
    </xf>
    <xf numFmtId="0" fontId="9" fillId="0" borderId="0" xfId="0" applyFont="1" applyFill="1" applyAlignment="1">
      <alignment horizontal="left"/>
    </xf>
    <xf numFmtId="0" fontId="4" fillId="2" borderId="48" xfId="0" applyFont="1" applyFill="1" applyBorder="1" applyAlignment="1">
      <alignment horizontal="center" wrapText="1"/>
    </xf>
    <xf numFmtId="164" fontId="4" fillId="2" borderId="48" xfId="1" applyNumberFormat="1" applyFont="1" applyFill="1" applyBorder="1"/>
    <xf numFmtId="0" fontId="4" fillId="2" borderId="50" xfId="0" applyFont="1" applyFill="1" applyBorder="1" applyAlignment="1">
      <alignment horizontal="center" wrapText="1"/>
    </xf>
    <xf numFmtId="164" fontId="4" fillId="2" borderId="50" xfId="1" applyNumberFormat="1" applyFont="1" applyFill="1" applyBorder="1"/>
    <xf numFmtId="164" fontId="4" fillId="0" borderId="50" xfId="1" applyNumberFormat="1" applyFont="1" applyBorder="1" applyAlignment="1"/>
    <xf numFmtId="0" fontId="4" fillId="2" borderId="53" xfId="0" applyFont="1" applyFill="1" applyBorder="1" applyAlignment="1">
      <alignment horizontal="center" wrapText="1"/>
    </xf>
    <xf numFmtId="164" fontId="4" fillId="2" borderId="53" xfId="1" applyNumberFormat="1" applyFont="1" applyFill="1" applyBorder="1"/>
    <xf numFmtId="164" fontId="4" fillId="0" borderId="53" xfId="1" applyNumberFormat="1" applyFont="1" applyBorder="1" applyAlignment="1"/>
    <xf numFmtId="164" fontId="0" fillId="0" borderId="51" xfId="1" applyNumberFormat="1" applyFont="1" applyBorder="1"/>
    <xf numFmtId="164" fontId="0" fillId="0" borderId="54" xfId="1" applyNumberFormat="1" applyFont="1" applyBorder="1"/>
    <xf numFmtId="1" fontId="4" fillId="2" borderId="48" xfId="1" applyNumberFormat="1" applyFont="1" applyFill="1" applyBorder="1" applyAlignment="1">
      <alignment horizontal="center"/>
    </xf>
    <xf numFmtId="1" fontId="4" fillId="2" borderId="50" xfId="1" applyNumberFormat="1" applyFont="1" applyFill="1" applyBorder="1" applyAlignment="1">
      <alignment horizontal="center"/>
    </xf>
    <xf numFmtId="1" fontId="4" fillId="2" borderId="53" xfId="1" applyNumberFormat="1" applyFont="1" applyFill="1" applyBorder="1" applyAlignment="1">
      <alignment horizontal="center"/>
    </xf>
    <xf numFmtId="0" fontId="3" fillId="0" borderId="15" xfId="0" applyFont="1" applyBorder="1" applyAlignment="1">
      <alignment horizontal="center" vertical="center" wrapText="1"/>
    </xf>
    <xf numFmtId="0" fontId="5" fillId="0" borderId="45" xfId="0" applyFont="1" applyBorder="1" applyAlignment="1">
      <alignment horizontal="center" vertical="center" wrapText="1"/>
    </xf>
    <xf numFmtId="0" fontId="3" fillId="0" borderId="45" xfId="0" applyFont="1" applyBorder="1" applyAlignment="1">
      <alignment horizontal="center" vertical="center" wrapText="1"/>
    </xf>
    <xf numFmtId="0" fontId="3" fillId="0" borderId="46" xfId="0" applyFont="1" applyBorder="1" applyAlignment="1">
      <alignment horizontal="center" vertical="center" wrapText="1"/>
    </xf>
    <xf numFmtId="0" fontId="4" fillId="0" borderId="0" xfId="0" applyFont="1" applyFill="1" applyBorder="1" applyAlignment="1">
      <alignment horizontal="left"/>
    </xf>
    <xf numFmtId="0" fontId="4" fillId="0" borderId="0" xfId="0" applyFont="1" applyFill="1" applyBorder="1" applyAlignment="1">
      <alignment horizontal="center" wrapText="1"/>
    </xf>
    <xf numFmtId="1" fontId="4" fillId="0" borderId="0" xfId="1" applyNumberFormat="1" applyFont="1" applyFill="1" applyBorder="1" applyAlignment="1">
      <alignment horizontal="center"/>
    </xf>
    <xf numFmtId="164" fontId="4" fillId="0" borderId="0" xfId="1" applyNumberFormat="1" applyFont="1" applyFill="1" applyBorder="1"/>
    <xf numFmtId="164" fontId="22" fillId="0" borderId="0" xfId="1" applyNumberFormat="1" applyFont="1" applyFill="1" applyBorder="1"/>
    <xf numFmtId="164" fontId="22" fillId="0" borderId="0" xfId="1" applyNumberFormat="1" applyFont="1" applyFill="1" applyBorder="1" applyAlignment="1">
      <alignment horizontal="right"/>
    </xf>
    <xf numFmtId="0" fontId="1" fillId="0" borderId="0" xfId="0" applyFont="1" applyFill="1" applyBorder="1" applyAlignment="1">
      <alignment horizontal="left" vertical="top" wrapText="1"/>
    </xf>
    <xf numFmtId="0" fontId="3" fillId="0" borderId="15"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45" xfId="0" applyFont="1" applyBorder="1" applyAlignment="1">
      <alignment horizontal="center" vertical="center" wrapText="1"/>
    </xf>
    <xf numFmtId="0" fontId="4" fillId="2" borderId="47" xfId="0" applyFont="1" applyFill="1" applyBorder="1" applyAlignment="1">
      <alignment horizontal="left" wrapText="1"/>
    </xf>
    <xf numFmtId="0" fontId="4" fillId="2" borderId="49" xfId="0" applyFont="1" applyFill="1" applyBorder="1" applyAlignment="1">
      <alignment horizontal="left" wrapText="1"/>
    </xf>
    <xf numFmtId="0" fontId="4" fillId="2" borderId="52" xfId="0" applyFont="1" applyFill="1" applyBorder="1" applyAlignment="1">
      <alignment horizontal="left" wrapText="1"/>
    </xf>
    <xf numFmtId="0" fontId="0" fillId="0" borderId="3" xfId="0" applyBorder="1" applyAlignment="1"/>
    <xf numFmtId="0" fontId="10" fillId="0" borderId="0" xfId="0" applyFont="1" applyAlignment="1"/>
    <xf numFmtId="0" fontId="3" fillId="0" borderId="2" xfId="0" applyFont="1" applyBorder="1" applyAlignment="1">
      <alignment horizontal="center" wrapText="1"/>
    </xf>
    <xf numFmtId="0" fontId="0" fillId="0" borderId="0" xfId="0" applyBorder="1" applyAlignment="1"/>
    <xf numFmtId="0" fontId="9" fillId="0" borderId="3" xfId="0" applyFont="1" applyBorder="1" applyAlignment="1"/>
    <xf numFmtId="0" fontId="0" fillId="0" borderId="0" xfId="0" applyFill="1" applyBorder="1" applyAlignment="1">
      <alignment horizontal="left" vertical="top" wrapText="1"/>
    </xf>
    <xf numFmtId="0" fontId="0" fillId="0" borderId="0" xfId="0" applyBorder="1" applyAlignment="1">
      <alignment wrapText="1"/>
    </xf>
    <xf numFmtId="0" fontId="30" fillId="0" borderId="0" xfId="0" applyFont="1"/>
    <xf numFmtId="0" fontId="0" fillId="0" borderId="3" xfId="0" applyBorder="1" applyAlignment="1"/>
    <xf numFmtId="0" fontId="9" fillId="0" borderId="3" xfId="0" applyFont="1" applyBorder="1" applyAlignment="1"/>
    <xf numFmtId="0" fontId="3" fillId="0" borderId="2" xfId="0" applyFont="1" applyBorder="1" applyAlignment="1">
      <alignment wrapText="1"/>
    </xf>
    <xf numFmtId="0" fontId="3" fillId="0" borderId="0" xfId="0" applyFont="1" applyFill="1" applyBorder="1" applyAlignment="1">
      <alignment wrapText="1"/>
    </xf>
    <xf numFmtId="0" fontId="0" fillId="0" borderId="6" xfId="0" applyFill="1" applyBorder="1"/>
    <xf numFmtId="0" fontId="1" fillId="0" borderId="0" xfId="0" applyFont="1" applyFill="1"/>
    <xf numFmtId="164" fontId="0" fillId="10" borderId="0" xfId="0" applyNumberFormat="1" applyFill="1"/>
    <xf numFmtId="164" fontId="6" fillId="10" borderId="0" xfId="1" applyNumberFormat="1" applyFont="1" applyFill="1"/>
    <xf numFmtId="164" fontId="0" fillId="11" borderId="0" xfId="0" applyNumberFormat="1" applyFill="1"/>
    <xf numFmtId="0" fontId="3" fillId="0" borderId="15" xfId="0" applyFont="1" applyBorder="1" applyAlignment="1">
      <alignment wrapText="1"/>
    </xf>
    <xf numFmtId="0" fontId="0" fillId="8" borderId="47" xfId="0" applyFill="1" applyBorder="1"/>
    <xf numFmtId="0" fontId="4" fillId="2" borderId="48" xfId="0" applyFont="1" applyFill="1" applyBorder="1" applyAlignment="1"/>
    <xf numFmtId="0" fontId="0" fillId="8" borderId="49" xfId="0" applyFill="1" applyBorder="1"/>
    <xf numFmtId="0" fontId="4" fillId="2" borderId="50" xfId="0" applyFont="1" applyFill="1" applyBorder="1" applyAlignment="1"/>
    <xf numFmtId="0" fontId="0" fillId="8" borderId="52" xfId="0" applyFill="1" applyBorder="1"/>
    <xf numFmtId="0" fontId="4" fillId="2" borderId="53" xfId="0" applyFont="1" applyFill="1" applyBorder="1" applyAlignment="1"/>
    <xf numFmtId="0" fontId="4" fillId="2" borderId="48" xfId="0" applyFont="1" applyFill="1" applyBorder="1" applyAlignment="1">
      <alignment horizontal="left" wrapText="1"/>
    </xf>
    <xf numFmtId="0" fontId="4" fillId="2" borderId="50" xfId="0" applyFont="1" applyFill="1" applyBorder="1" applyAlignment="1">
      <alignment horizontal="left" wrapText="1"/>
    </xf>
    <xf numFmtId="0" fontId="4" fillId="2" borderId="53" xfId="0" applyFont="1" applyFill="1" applyBorder="1" applyAlignment="1">
      <alignment horizontal="left" wrapText="1"/>
    </xf>
    <xf numFmtId="164" fontId="3" fillId="11" borderId="0" xfId="1" applyNumberFormat="1" applyFont="1" applyFill="1" applyBorder="1"/>
    <xf numFmtId="0" fontId="3" fillId="0" borderId="28" xfId="0" applyFont="1" applyBorder="1" applyAlignment="1">
      <alignment horizontal="center" wrapText="1"/>
    </xf>
    <xf numFmtId="0" fontId="16" fillId="2" borderId="0" xfId="0" applyFont="1" applyFill="1" applyAlignment="1">
      <alignment horizontal="left"/>
    </xf>
    <xf numFmtId="0" fontId="3" fillId="0" borderId="0" xfId="0" applyFont="1" applyBorder="1" applyAlignment="1">
      <alignment horizontal="center"/>
    </xf>
    <xf numFmtId="0" fontId="3" fillId="0" borderId="9" xfId="0" applyFont="1" applyBorder="1" applyAlignment="1">
      <alignment horizontal="center"/>
    </xf>
    <xf numFmtId="0" fontId="3" fillId="0" borderId="10" xfId="0" applyFont="1" applyBorder="1" applyAlignment="1">
      <alignment horizontal="center"/>
    </xf>
    <xf numFmtId="0" fontId="25" fillId="0" borderId="0" xfId="0" quotePrefix="1" applyFont="1" applyAlignment="1">
      <alignment wrapText="1"/>
    </xf>
    <xf numFmtId="0" fontId="0" fillId="0" borderId="0" xfId="0" applyAlignment="1">
      <alignment wrapText="1"/>
    </xf>
    <xf numFmtId="0" fontId="25" fillId="0" borderId="0" xfId="0" quotePrefix="1" applyFont="1" applyAlignment="1">
      <alignment horizontal="left" wrapText="1"/>
    </xf>
    <xf numFmtId="0" fontId="0" fillId="0" borderId="0" xfId="0" applyAlignment="1">
      <alignment horizontal="left" wrapText="1"/>
    </xf>
    <xf numFmtId="0" fontId="25" fillId="0" borderId="0" xfId="0" applyFont="1" applyAlignment="1">
      <alignment horizontal="left" wrapText="1"/>
    </xf>
    <xf numFmtId="0" fontId="23" fillId="0" borderId="0" xfId="0" applyFont="1" applyAlignment="1">
      <alignment horizontal="left"/>
    </xf>
    <xf numFmtId="0" fontId="24" fillId="0" borderId="0" xfId="0" applyFont="1" applyAlignment="1">
      <alignment horizontal="left"/>
    </xf>
    <xf numFmtId="0" fontId="25" fillId="0" borderId="0" xfId="0" applyFont="1" applyAlignment="1">
      <alignment wrapText="1"/>
    </xf>
    <xf numFmtId="0" fontId="26" fillId="0" borderId="0" xfId="2" applyFont="1" applyAlignment="1" applyProtection="1"/>
    <xf numFmtId="0" fontId="1" fillId="0" borderId="6" xfId="0" applyFont="1" applyFill="1" applyBorder="1" applyAlignment="1">
      <alignment horizontal="center" vertical="top" wrapText="1"/>
    </xf>
    <xf numFmtId="0" fontId="1" fillId="0" borderId="0" xfId="0" applyFont="1" applyFill="1" applyBorder="1" applyAlignment="1">
      <alignment horizontal="center" vertical="top" wrapText="1"/>
    </xf>
    <xf numFmtId="0" fontId="1" fillId="0" borderId="0" xfId="0" applyFont="1" applyAlignment="1">
      <alignment horizontal="left" wrapText="1"/>
    </xf>
    <xf numFmtId="0" fontId="1" fillId="0" borderId="30" xfId="0" applyFont="1" applyFill="1" applyBorder="1" applyAlignment="1">
      <alignment horizontal="left" wrapText="1"/>
    </xf>
    <xf numFmtId="0" fontId="1" fillId="0" borderId="0" xfId="0" applyFont="1" applyFill="1" applyAlignment="1">
      <alignment wrapText="1"/>
    </xf>
    <xf numFmtId="0" fontId="20" fillId="0" borderId="6" xfId="0" applyFont="1" applyFill="1" applyBorder="1" applyAlignment="1">
      <alignment horizontal="center" vertical="top" wrapText="1"/>
    </xf>
    <xf numFmtId="0" fontId="20" fillId="0" borderId="0" xfId="0" applyFont="1" applyFill="1" applyBorder="1" applyAlignment="1">
      <alignment horizontal="center" vertical="top" wrapText="1"/>
    </xf>
    <xf numFmtId="0" fontId="0" fillId="0" borderId="0" xfId="0" applyAlignment="1">
      <alignment horizontal="left"/>
    </xf>
    <xf numFmtId="164" fontId="0" fillId="0" borderId="21" xfId="1" applyNumberFormat="1" applyFont="1" applyBorder="1" applyAlignment="1">
      <alignment horizontal="left"/>
    </xf>
    <xf numFmtId="164" fontId="0" fillId="0" borderId="26" xfId="1" applyNumberFormat="1" applyFont="1" applyBorder="1" applyAlignment="1">
      <alignment horizontal="left"/>
    </xf>
    <xf numFmtId="0" fontId="0" fillId="7" borderId="3" xfId="0" applyFill="1" applyBorder="1" applyAlignment="1">
      <alignment horizontal="center"/>
    </xf>
    <xf numFmtId="0" fontId="0" fillId="0" borderId="14" xfId="0" applyBorder="1" applyAlignment="1">
      <alignment horizontal="left"/>
    </xf>
    <xf numFmtId="164" fontId="0" fillId="0" borderId="21" xfId="1" applyNumberFormat="1" applyFont="1" applyFill="1" applyBorder="1" applyAlignment="1">
      <alignment horizontal="left"/>
    </xf>
    <xf numFmtId="164" fontId="0" fillId="0" borderId="26" xfId="1" applyNumberFormat="1" applyFont="1" applyFill="1" applyBorder="1" applyAlignment="1">
      <alignment horizontal="left"/>
    </xf>
    <xf numFmtId="0" fontId="0" fillId="6" borderId="0" xfId="0" applyFill="1" applyAlignment="1">
      <alignment horizontal="left"/>
    </xf>
    <xf numFmtId="0" fontId="0" fillId="6" borderId="14" xfId="0" applyFill="1" applyBorder="1" applyAlignment="1">
      <alignment horizontal="left"/>
    </xf>
    <xf numFmtId="164" fontId="0" fillId="0" borderId="21" xfId="1" applyNumberFormat="1" applyFont="1" applyBorder="1" applyAlignment="1">
      <alignment horizontal="center"/>
    </xf>
    <xf numFmtId="164" fontId="0" fillId="0" borderId="26" xfId="1" applyNumberFormat="1" applyFont="1" applyBorder="1" applyAlignment="1">
      <alignment horizontal="center"/>
    </xf>
    <xf numFmtId="0" fontId="0" fillId="0" borderId="2" xfId="0" applyBorder="1" applyAlignment="1">
      <alignment horizontal="center"/>
    </xf>
    <xf numFmtId="0" fontId="4" fillId="0" borderId="4" xfId="0" applyFont="1" applyFill="1" applyBorder="1" applyAlignment="1">
      <alignment horizontal="center"/>
    </xf>
    <xf numFmtId="0" fontId="4" fillId="0" borderId="3" xfId="0" applyFont="1" applyFill="1" applyBorder="1" applyAlignment="1">
      <alignment horizontal="center"/>
    </xf>
    <xf numFmtId="0" fontId="0" fillId="0" borderId="2" xfId="0" applyBorder="1" applyAlignment="1">
      <alignment horizontal="center" wrapText="1"/>
    </xf>
    <xf numFmtId="164" fontId="0" fillId="0" borderId="17" xfId="1" applyNumberFormat="1" applyFont="1" applyBorder="1" applyAlignment="1">
      <alignment horizontal="center"/>
    </xf>
    <xf numFmtId="164" fontId="0" fillId="0" borderId="25" xfId="1" applyNumberFormat="1" applyFont="1" applyBorder="1" applyAlignment="1">
      <alignment horizontal="center"/>
    </xf>
    <xf numFmtId="0" fontId="0" fillId="7" borderId="4" xfId="0" applyFill="1" applyBorder="1" applyAlignment="1">
      <alignment horizontal="center"/>
    </xf>
    <xf numFmtId="0" fontId="3" fillId="0" borderId="0" xfId="0" applyFont="1" applyAlignment="1">
      <alignment horizontal="right"/>
    </xf>
    <xf numFmtId="0" fontId="0" fillId="0" borderId="0" xfId="0" applyAlignment="1"/>
    <xf numFmtId="0" fontId="0" fillId="0" borderId="2" xfId="0" applyBorder="1" applyAlignment="1"/>
    <xf numFmtId="0" fontId="28" fillId="0" borderId="3" xfId="0" applyFont="1" applyFill="1" applyBorder="1" applyAlignment="1">
      <alignment horizontal="left" wrapText="1"/>
    </xf>
    <xf numFmtId="0" fontId="0" fillId="2" borderId="3" xfId="0" applyFill="1" applyBorder="1" applyAlignment="1">
      <alignment horizontal="center" wrapText="1"/>
    </xf>
    <xf numFmtId="164" fontId="0" fillId="0" borderId="21" xfId="0" applyNumberFormat="1" applyBorder="1" applyAlignment="1">
      <alignment horizontal="center"/>
    </xf>
    <xf numFmtId="164" fontId="0" fillId="0" borderId="26" xfId="0" applyNumberFormat="1" applyBorder="1" applyAlignment="1">
      <alignment horizontal="center"/>
    </xf>
    <xf numFmtId="164" fontId="3" fillId="0" borderId="12" xfId="1" applyNumberFormat="1" applyFont="1" applyBorder="1" applyAlignment="1"/>
    <xf numFmtId="0" fontId="0" fillId="0" borderId="12" xfId="0" applyBorder="1" applyAlignment="1"/>
    <xf numFmtId="0" fontId="3" fillId="0" borderId="12" xfId="0" applyFont="1" applyFill="1" applyBorder="1" applyAlignment="1">
      <alignment horizontal="left"/>
    </xf>
    <xf numFmtId="164" fontId="0" fillId="0" borderId="3" xfId="1" applyNumberFormat="1" applyFont="1" applyFill="1" applyBorder="1" applyAlignment="1">
      <alignment wrapText="1"/>
    </xf>
    <xf numFmtId="0" fontId="0" fillId="0" borderId="3" xfId="0" applyBorder="1" applyAlignment="1"/>
    <xf numFmtId="0" fontId="8" fillId="0" borderId="0" xfId="0" applyFont="1" applyFill="1" applyAlignment="1">
      <alignment horizontal="left"/>
    </xf>
    <xf numFmtId="9" fontId="0" fillId="0" borderId="0" xfId="3" applyFont="1" applyFill="1" applyAlignment="1">
      <alignment horizontal="center"/>
    </xf>
    <xf numFmtId="0" fontId="0" fillId="0" borderId="0" xfId="0" applyAlignment="1">
      <alignment horizontal="center"/>
    </xf>
    <xf numFmtId="0" fontId="10" fillId="0" borderId="0" xfId="0" applyFont="1" applyAlignment="1"/>
    <xf numFmtId="0" fontId="9" fillId="0" borderId="0" xfId="0" applyFont="1" applyAlignment="1"/>
    <xf numFmtId="0" fontId="2" fillId="0" borderId="0" xfId="0" applyFont="1" applyAlignment="1">
      <alignment horizontal="right"/>
    </xf>
    <xf numFmtId="0" fontId="2" fillId="0" borderId="2" xfId="0" applyFont="1" applyBorder="1" applyAlignment="1">
      <alignment horizontal="right"/>
    </xf>
    <xf numFmtId="0" fontId="4" fillId="2" borderId="29" xfId="0" applyFont="1" applyFill="1" applyBorder="1" applyAlignment="1">
      <alignment horizontal="left"/>
    </xf>
    <xf numFmtId="0" fontId="4" fillId="2" borderId="26" xfId="0" applyFont="1" applyFill="1" applyBorder="1" applyAlignment="1">
      <alignment horizontal="left"/>
    </xf>
    <xf numFmtId="0" fontId="4" fillId="2" borderId="3" xfId="0" applyFont="1" applyFill="1" applyBorder="1" applyAlignment="1">
      <alignment horizontal="center" wrapText="1"/>
    </xf>
    <xf numFmtId="0" fontId="4" fillId="2" borderId="3" xfId="0" applyFont="1" applyFill="1" applyBorder="1" applyAlignment="1">
      <alignment horizontal="center"/>
    </xf>
    <xf numFmtId="0" fontId="4" fillId="2" borderId="4" xfId="0" applyFont="1" applyFill="1" applyBorder="1" applyAlignment="1">
      <alignment horizontal="left" wrapText="1"/>
    </xf>
    <xf numFmtId="0" fontId="2" fillId="0" borderId="2" xfId="0" applyFont="1" applyBorder="1" applyAlignment="1">
      <alignment horizontal="center" wrapText="1"/>
    </xf>
    <xf numFmtId="0" fontId="0" fillId="0" borderId="0" xfId="0" applyBorder="1" applyAlignment="1">
      <alignment horizontal="right"/>
    </xf>
    <xf numFmtId="0" fontId="0" fillId="0" borderId="14" xfId="0" applyBorder="1" applyAlignment="1">
      <alignment horizontal="right"/>
    </xf>
    <xf numFmtId="0" fontId="3" fillId="0" borderId="0" xfId="0" applyFont="1" applyFill="1" applyAlignment="1">
      <alignment horizontal="right"/>
    </xf>
    <xf numFmtId="0" fontId="0" fillId="0" borderId="0" xfId="0" applyAlignment="1">
      <alignment horizontal="right"/>
    </xf>
    <xf numFmtId="164" fontId="0" fillId="2" borderId="21" xfId="1" applyNumberFormat="1" applyFont="1" applyFill="1" applyBorder="1" applyAlignment="1"/>
    <xf numFmtId="0" fontId="0" fillId="0" borderId="26" xfId="0" applyBorder="1" applyAlignment="1"/>
    <xf numFmtId="0" fontId="4" fillId="2" borderId="21" xfId="0" applyFont="1" applyFill="1" applyBorder="1" applyAlignment="1">
      <alignment horizontal="center"/>
    </xf>
    <xf numFmtId="0" fontId="4" fillId="2" borderId="26" xfId="0" applyFont="1" applyFill="1" applyBorder="1" applyAlignment="1">
      <alignment horizontal="center"/>
    </xf>
    <xf numFmtId="0" fontId="4" fillId="2" borderId="3" xfId="0" applyFont="1" applyFill="1" applyBorder="1" applyAlignment="1">
      <alignment horizontal="left" wrapText="1"/>
    </xf>
    <xf numFmtId="0" fontId="4" fillId="2" borderId="4" xfId="0" applyFont="1" applyFill="1" applyBorder="1" applyAlignment="1">
      <alignment horizontal="center"/>
    </xf>
    <xf numFmtId="0" fontId="0" fillId="2" borderId="21" xfId="0" applyFill="1" applyBorder="1" applyAlignment="1">
      <alignment horizontal="left" vertical="top"/>
    </xf>
    <xf numFmtId="0" fontId="0" fillId="2" borderId="29" xfId="0" applyFill="1" applyBorder="1" applyAlignment="1">
      <alignment horizontal="left" vertical="top"/>
    </xf>
    <xf numFmtId="0" fontId="0" fillId="2" borderId="26" xfId="0" applyFill="1" applyBorder="1" applyAlignment="1">
      <alignment horizontal="left" vertical="top"/>
    </xf>
    <xf numFmtId="0" fontId="4" fillId="0" borderId="2" xfId="0" applyFont="1" applyBorder="1" applyAlignment="1">
      <alignment horizontal="center"/>
    </xf>
    <xf numFmtId="164" fontId="2" fillId="2" borderId="31" xfId="1" applyNumberFormat="1" applyFont="1" applyFill="1" applyBorder="1" applyAlignment="1">
      <alignment horizontal="center"/>
    </xf>
    <xf numFmtId="0" fontId="0" fillId="0" borderId="32" xfId="0" applyBorder="1"/>
    <xf numFmtId="0" fontId="1" fillId="0" borderId="0" xfId="0" applyFont="1" applyFill="1" applyBorder="1" applyAlignment="1">
      <alignment horizontal="left" vertical="top" wrapText="1"/>
    </xf>
    <xf numFmtId="0" fontId="1" fillId="0" borderId="0" xfId="0" applyFont="1" applyAlignment="1">
      <alignment vertical="top" wrapText="1"/>
    </xf>
    <xf numFmtId="164" fontId="4" fillId="0" borderId="3" xfId="1" applyNumberFormat="1" applyFont="1" applyFill="1" applyBorder="1" applyAlignment="1">
      <alignment horizontal="center"/>
    </xf>
    <xf numFmtId="164" fontId="4" fillId="2" borderId="3" xfId="1" applyNumberFormat="1" applyFont="1" applyFill="1" applyBorder="1" applyAlignment="1">
      <alignment horizontal="center"/>
    </xf>
    <xf numFmtId="0" fontId="22" fillId="0" borderId="2" xfId="0" applyFont="1" applyBorder="1" applyAlignment="1">
      <alignment horizontal="center" wrapText="1"/>
    </xf>
    <xf numFmtId="164" fontId="3" fillId="0" borderId="12" xfId="1" applyNumberFormat="1" applyFont="1" applyFill="1" applyBorder="1" applyAlignment="1">
      <alignment horizontal="left" wrapText="1"/>
    </xf>
    <xf numFmtId="0" fontId="0" fillId="0" borderId="12" xfId="0" applyBorder="1" applyAlignment="1">
      <alignment wrapText="1"/>
    </xf>
    <xf numFmtId="0" fontId="0" fillId="0" borderId="0" xfId="0" applyBorder="1" applyAlignment="1">
      <alignment horizontal="left" wrapText="1"/>
    </xf>
    <xf numFmtId="164" fontId="0" fillId="2" borderId="21" xfId="1" applyNumberFormat="1" applyFont="1" applyFill="1" applyBorder="1" applyAlignment="1">
      <alignment wrapText="1"/>
    </xf>
    <xf numFmtId="164" fontId="0" fillId="2" borderId="31" xfId="1" applyNumberFormat="1" applyFont="1" applyFill="1" applyBorder="1" applyAlignment="1">
      <alignment wrapText="1"/>
    </xf>
    <xf numFmtId="0" fontId="0" fillId="0" borderId="32" xfId="0" applyBorder="1" applyAlignment="1"/>
    <xf numFmtId="0" fontId="28" fillId="0" borderId="4" xfId="0" applyFont="1" applyFill="1" applyBorder="1" applyAlignment="1">
      <alignment horizontal="left" wrapText="1"/>
    </xf>
    <xf numFmtId="0" fontId="0" fillId="2" borderId="4" xfId="0" applyFill="1" applyBorder="1" applyAlignment="1">
      <alignment horizontal="center" wrapText="1"/>
    </xf>
    <xf numFmtId="164" fontId="1" fillId="0" borderId="4" xfId="0" applyNumberFormat="1" applyFont="1" applyFill="1" applyBorder="1" applyAlignment="1">
      <alignment horizontal="center" wrapText="1"/>
    </xf>
    <xf numFmtId="0" fontId="1" fillId="0" borderId="4" xfId="0" applyFont="1" applyFill="1" applyBorder="1" applyAlignment="1">
      <alignment horizontal="center" wrapText="1"/>
    </xf>
    <xf numFmtId="164" fontId="0" fillId="0" borderId="4" xfId="1" applyNumberFormat="1" applyFont="1" applyFill="1" applyBorder="1" applyAlignment="1">
      <alignment wrapText="1"/>
    </xf>
    <xf numFmtId="0" fontId="0" fillId="0" borderId="4" xfId="0" applyBorder="1" applyAlignment="1"/>
    <xf numFmtId="164" fontId="3" fillId="0" borderId="12" xfId="1" applyNumberFormat="1" applyFont="1" applyFill="1" applyBorder="1" applyAlignment="1">
      <alignment horizontal="right" wrapText="1"/>
    </xf>
    <xf numFmtId="0" fontId="0" fillId="0" borderId="12" xfId="0" applyBorder="1" applyAlignment="1">
      <alignment horizontal="right" wrapText="1"/>
    </xf>
    <xf numFmtId="164" fontId="1" fillId="0" borderId="3" xfId="0" applyNumberFormat="1" applyFont="1" applyFill="1" applyBorder="1" applyAlignment="1">
      <alignment horizontal="center" wrapText="1"/>
    </xf>
    <xf numFmtId="0" fontId="1" fillId="0" borderId="3" xfId="0" applyFont="1" applyFill="1" applyBorder="1" applyAlignment="1">
      <alignment horizontal="center" wrapText="1"/>
    </xf>
    <xf numFmtId="0" fontId="0" fillId="2" borderId="29" xfId="0" applyFill="1" applyBorder="1" applyAlignment="1">
      <alignment horizontal="left"/>
    </xf>
    <xf numFmtId="0" fontId="0" fillId="2" borderId="26" xfId="0" applyFill="1" applyBorder="1" applyAlignment="1">
      <alignment horizontal="left"/>
    </xf>
    <xf numFmtId="164" fontId="3" fillId="0" borderId="12" xfId="0" applyNumberFormat="1" applyFont="1" applyBorder="1" applyAlignment="1"/>
    <xf numFmtId="0" fontId="3" fillId="0" borderId="2" xfId="0" applyFont="1" applyBorder="1" applyAlignment="1">
      <alignment horizontal="right"/>
    </xf>
    <xf numFmtId="0" fontId="0" fillId="0" borderId="2" xfId="0" applyBorder="1" applyAlignment="1">
      <alignment horizontal="right"/>
    </xf>
    <xf numFmtId="164" fontId="3" fillId="9" borderId="38" xfId="0" applyNumberFormat="1" applyFont="1" applyFill="1" applyBorder="1" applyAlignment="1"/>
    <xf numFmtId="0" fontId="0" fillId="9" borderId="0" xfId="0" applyFill="1" applyAlignment="1"/>
    <xf numFmtId="164" fontId="9" fillId="11" borderId="0" xfId="0" applyNumberFormat="1" applyFont="1" applyFill="1" applyBorder="1" applyAlignment="1"/>
    <xf numFmtId="0" fontId="0" fillId="11" borderId="0" xfId="0" applyFill="1" applyAlignment="1"/>
    <xf numFmtId="0" fontId="0" fillId="0" borderId="30" xfId="0" applyBorder="1" applyAlignment="1">
      <alignment horizontal="center"/>
    </xf>
    <xf numFmtId="0" fontId="4" fillId="0" borderId="3" xfId="0" applyFont="1" applyFill="1" applyBorder="1" applyAlignment="1">
      <alignment horizontal="center" wrapText="1"/>
    </xf>
    <xf numFmtId="1" fontId="4" fillId="0" borderId="3" xfId="0" applyNumberFormat="1" applyFont="1" applyFill="1" applyBorder="1" applyAlignment="1">
      <alignment horizontal="center" wrapText="1"/>
    </xf>
    <xf numFmtId="164" fontId="4" fillId="2" borderId="31" xfId="1" applyNumberFormat="1" applyFont="1" applyFill="1" applyBorder="1" applyAlignment="1">
      <alignment horizontal="center"/>
    </xf>
    <xf numFmtId="164" fontId="4" fillId="2" borderId="32" xfId="1" applyNumberFormat="1" applyFont="1" applyFill="1" applyBorder="1" applyAlignment="1">
      <alignment horizontal="center"/>
    </xf>
    <xf numFmtId="0" fontId="3" fillId="0" borderId="12" xfId="0" applyFont="1" applyFill="1" applyBorder="1" applyAlignment="1">
      <alignment horizontal="right"/>
    </xf>
    <xf numFmtId="0" fontId="0" fillId="0" borderId="12" xfId="0" applyFill="1" applyBorder="1" applyAlignment="1"/>
    <xf numFmtId="0" fontId="0" fillId="0" borderId="37" xfId="0" applyFill="1" applyBorder="1" applyAlignment="1"/>
    <xf numFmtId="0" fontId="22" fillId="0" borderId="2" xfId="0" applyFont="1" applyBorder="1" applyAlignment="1">
      <alignment horizontal="center"/>
    </xf>
    <xf numFmtId="10" fontId="2" fillId="2" borderId="31" xfId="3" applyNumberFormat="1" applyFont="1" applyFill="1" applyBorder="1" applyAlignment="1">
      <alignment horizontal="center"/>
    </xf>
    <xf numFmtId="0" fontId="0" fillId="2" borderId="21" xfId="0" applyFill="1" applyBorder="1" applyAlignment="1">
      <alignment horizontal="left" vertical="top" wrapText="1"/>
    </xf>
    <xf numFmtId="0" fontId="0" fillId="0" borderId="0" xfId="0" applyFill="1" applyAlignment="1"/>
    <xf numFmtId="0" fontId="0" fillId="0" borderId="34" xfId="0" applyFill="1" applyBorder="1" applyAlignment="1"/>
    <xf numFmtId="0" fontId="2" fillId="0" borderId="31" xfId="0" applyFont="1" applyBorder="1" applyAlignment="1">
      <alignment horizontal="left"/>
    </xf>
    <xf numFmtId="0" fontId="2" fillId="0" borderId="33" xfId="0" applyFont="1" applyBorder="1" applyAlignment="1">
      <alignment horizontal="left"/>
    </xf>
    <xf numFmtId="0" fontId="2" fillId="0" borderId="32" xfId="0" applyFont="1" applyBorder="1" applyAlignment="1">
      <alignment horizontal="left"/>
    </xf>
    <xf numFmtId="0" fontId="4" fillId="0" borderId="31" xfId="0" applyFont="1" applyFill="1" applyBorder="1" applyAlignment="1">
      <alignment horizontal="center"/>
    </xf>
    <xf numFmtId="0" fontId="4" fillId="0" borderId="33" xfId="0" applyFont="1" applyFill="1" applyBorder="1" applyAlignment="1">
      <alignment horizontal="center"/>
    </xf>
    <xf numFmtId="0" fontId="4" fillId="0" borderId="32" xfId="0" applyFont="1" applyFill="1" applyBorder="1" applyAlignment="1">
      <alignment horizontal="center"/>
    </xf>
    <xf numFmtId="1" fontId="4" fillId="0" borderId="4" xfId="0" applyNumberFormat="1" applyFont="1" applyFill="1" applyBorder="1" applyAlignment="1">
      <alignment horizontal="center" wrapText="1"/>
    </xf>
    <xf numFmtId="164" fontId="3" fillId="3" borderId="0" xfId="1" applyNumberFormat="1" applyFont="1" applyFill="1" applyBorder="1" applyAlignment="1"/>
    <xf numFmtId="164" fontId="4" fillId="0" borderId="5" xfId="1" applyNumberFormat="1" applyFont="1" applyFill="1" applyBorder="1" applyAlignment="1">
      <alignment horizontal="center"/>
    </xf>
    <xf numFmtId="164" fontId="3" fillId="5" borderId="35" xfId="1" applyNumberFormat="1" applyFont="1" applyFill="1" applyBorder="1" applyAlignment="1">
      <alignment horizontal="center"/>
    </xf>
    <xf numFmtId="0" fontId="0" fillId="0" borderId="36" xfId="0" applyBorder="1" applyAlignment="1">
      <alignment horizontal="center"/>
    </xf>
    <xf numFmtId="0" fontId="3" fillId="0" borderId="8" xfId="0" applyFont="1" applyBorder="1" applyAlignment="1">
      <alignment horizontal="right"/>
    </xf>
    <xf numFmtId="0" fontId="0" fillId="0" borderId="8" xfId="0" applyBorder="1" applyAlignment="1"/>
    <xf numFmtId="0" fontId="4" fillId="2" borderId="29" xfId="0" applyFont="1" applyFill="1" applyBorder="1" applyAlignment="1">
      <alignment horizontal="center"/>
    </xf>
    <xf numFmtId="0" fontId="0" fillId="0" borderId="26" xfId="0" applyBorder="1" applyAlignment="1">
      <alignment horizontal="center"/>
    </xf>
    <xf numFmtId="0" fontId="4" fillId="2" borderId="21" xfId="0" applyFont="1" applyFill="1" applyBorder="1" applyAlignment="1">
      <alignment horizontal="left"/>
    </xf>
    <xf numFmtId="0" fontId="0" fillId="0" borderId="29" xfId="0" applyBorder="1" applyAlignment="1">
      <alignment horizontal="left"/>
    </xf>
    <xf numFmtId="0" fontId="6" fillId="0" borderId="0" xfId="0" applyFont="1" applyAlignment="1">
      <alignment horizontal="right"/>
    </xf>
    <xf numFmtId="0" fontId="9" fillId="0" borderId="0" xfId="0" applyFont="1" applyAlignment="1">
      <alignment horizontal="right"/>
    </xf>
    <xf numFmtId="0" fontId="0" fillId="0" borderId="43" xfId="0" applyBorder="1" applyAlignment="1"/>
    <xf numFmtId="164" fontId="1" fillId="0" borderId="31" xfId="0" applyNumberFormat="1" applyFont="1" applyBorder="1" applyAlignment="1">
      <alignment horizontal="center"/>
    </xf>
    <xf numFmtId="0" fontId="1" fillId="0" borderId="32" xfId="0" applyFont="1" applyBorder="1" applyAlignment="1">
      <alignment horizontal="center"/>
    </xf>
    <xf numFmtId="0" fontId="1" fillId="0" borderId="12" xfId="0" applyFont="1" applyFill="1" applyBorder="1" applyAlignment="1">
      <alignment horizontal="left"/>
    </xf>
    <xf numFmtId="0" fontId="1" fillId="0" borderId="12" xfId="0" applyFont="1" applyFill="1" applyBorder="1" applyAlignment="1">
      <alignment horizontal="right"/>
    </xf>
    <xf numFmtId="0" fontId="1" fillId="0" borderId="44" xfId="0" applyFont="1" applyFill="1" applyBorder="1" applyAlignment="1">
      <alignment horizontal="right"/>
    </xf>
    <xf numFmtId="0" fontId="4" fillId="2" borderId="21" xfId="0" applyFont="1" applyFill="1" applyBorder="1" applyAlignment="1"/>
    <xf numFmtId="0" fontId="0" fillId="0" borderId="29" xfId="0" applyBorder="1" applyAlignment="1"/>
    <xf numFmtId="0" fontId="0" fillId="2" borderId="3" xfId="0" applyFill="1" applyBorder="1" applyAlignment="1"/>
    <xf numFmtId="0" fontId="2" fillId="0" borderId="2" xfId="0" applyFont="1" applyBorder="1" applyAlignment="1">
      <alignment horizontal="left"/>
    </xf>
    <xf numFmtId="0" fontId="2" fillId="0" borderId="2" xfId="0" applyFont="1" applyBorder="1" applyAlignment="1"/>
    <xf numFmtId="0" fontId="4" fillId="2" borderId="31" xfId="0" applyFont="1" applyFill="1" applyBorder="1" applyAlignment="1"/>
    <xf numFmtId="0" fontId="0" fillId="0" borderId="33" xfId="0" applyBorder="1" applyAlignment="1"/>
    <xf numFmtId="0" fontId="4" fillId="2" borderId="31" xfId="0" applyFont="1" applyFill="1" applyBorder="1" applyAlignment="1">
      <alignment horizontal="left"/>
    </xf>
    <xf numFmtId="0" fontId="0" fillId="0" borderId="33" xfId="0" applyBorder="1" applyAlignment="1">
      <alignment horizontal="left"/>
    </xf>
    <xf numFmtId="0" fontId="4" fillId="2" borderId="4" xfId="0" applyFont="1" applyFill="1" applyBorder="1" applyAlignment="1"/>
    <xf numFmtId="0" fontId="4" fillId="2" borderId="3" xfId="0" applyFont="1" applyFill="1" applyBorder="1" applyAlignment="1"/>
    <xf numFmtId="0" fontId="2" fillId="0" borderId="21" xfId="0" applyFont="1" applyFill="1" applyBorder="1" applyAlignment="1">
      <alignment horizontal="left" vertical="top"/>
    </xf>
    <xf numFmtId="0" fontId="2" fillId="0" borderId="29" xfId="0" applyFont="1" applyFill="1" applyBorder="1" applyAlignment="1">
      <alignment horizontal="left" vertical="top"/>
    </xf>
    <xf numFmtId="0" fontId="2" fillId="0" borderId="26" xfId="0" applyFont="1" applyFill="1" applyBorder="1" applyAlignment="1">
      <alignment horizontal="left" vertical="top"/>
    </xf>
    <xf numFmtId="0" fontId="0" fillId="0" borderId="0" xfId="0" applyBorder="1" applyAlignment="1">
      <alignment horizontal="center" wrapText="1"/>
    </xf>
    <xf numFmtId="0" fontId="9" fillId="0" borderId="12" xfId="0" applyFont="1" applyBorder="1" applyAlignment="1">
      <alignment horizontal="right"/>
    </xf>
    <xf numFmtId="0" fontId="0" fillId="0" borderId="42" xfId="0" applyBorder="1" applyAlignment="1"/>
    <xf numFmtId="0" fontId="0" fillId="0" borderId="9" xfId="0" applyBorder="1" applyAlignment="1"/>
    <xf numFmtId="0" fontId="1" fillId="0" borderId="8" xfId="0" applyFont="1" applyBorder="1" applyAlignment="1">
      <alignment horizontal="right"/>
    </xf>
    <xf numFmtId="0" fontId="0" fillId="0" borderId="18" xfId="0" applyBorder="1" applyAlignment="1"/>
    <xf numFmtId="0" fontId="1" fillId="0" borderId="0" xfId="0" applyFont="1" applyBorder="1" applyAlignment="1">
      <alignment horizontal="right"/>
    </xf>
    <xf numFmtId="0" fontId="0" fillId="0" borderId="0" xfId="0" applyBorder="1" applyAlignment="1"/>
    <xf numFmtId="0" fontId="1" fillId="0" borderId="31" xfId="0" applyFont="1" applyBorder="1" applyAlignment="1">
      <alignment horizontal="left"/>
    </xf>
    <xf numFmtId="0" fontId="1" fillId="0" borderId="33" xfId="0" applyFont="1" applyBorder="1" applyAlignment="1">
      <alignment horizontal="left"/>
    </xf>
    <xf numFmtId="0" fontId="1" fillId="0" borderId="32" xfId="0" applyFont="1" applyBorder="1" applyAlignment="1">
      <alignment horizontal="left"/>
    </xf>
    <xf numFmtId="0" fontId="4" fillId="0" borderId="21" xfId="0" applyFont="1" applyBorder="1" applyAlignment="1">
      <alignment horizontal="left"/>
    </xf>
    <xf numFmtId="0" fontId="4" fillId="0" borderId="29" xfId="0" applyFont="1" applyBorder="1" applyAlignment="1">
      <alignment horizontal="left"/>
    </xf>
    <xf numFmtId="0" fontId="4" fillId="0" borderId="26" xfId="0" applyFont="1" applyBorder="1" applyAlignment="1">
      <alignment horizontal="left"/>
    </xf>
    <xf numFmtId="0" fontId="1" fillId="0" borderId="0" xfId="0" applyFont="1" applyAlignment="1">
      <alignment wrapText="1"/>
    </xf>
    <xf numFmtId="0" fontId="4" fillId="0" borderId="39" xfId="0" applyFont="1" applyBorder="1" applyAlignment="1">
      <alignment horizontal="left"/>
    </xf>
    <xf numFmtId="0" fontId="4" fillId="0" borderId="40" xfId="0" applyFont="1" applyBorder="1" applyAlignment="1">
      <alignment horizontal="left"/>
    </xf>
    <xf numFmtId="0" fontId="4" fillId="0" borderId="41" xfId="0" applyFont="1" applyBorder="1" applyAlignment="1">
      <alignment horizontal="left"/>
    </xf>
    <xf numFmtId="0" fontId="0" fillId="0" borderId="2" xfId="0" applyBorder="1" applyAlignment="1">
      <alignment horizontal="left"/>
    </xf>
    <xf numFmtId="0" fontId="10" fillId="2" borderId="0" xfId="0" applyFont="1" applyFill="1" applyAlignment="1">
      <alignment horizontal="left"/>
    </xf>
    <xf numFmtId="0" fontId="10" fillId="0" borderId="0" xfId="0" applyFont="1" applyFill="1" applyAlignment="1">
      <alignment horizontal="center"/>
    </xf>
    <xf numFmtId="0" fontId="3" fillId="2" borderId="0" xfId="0" applyFont="1" applyFill="1" applyAlignment="1">
      <alignment horizontal="left"/>
    </xf>
    <xf numFmtId="0" fontId="0" fillId="2" borderId="4" xfId="0" applyFill="1" applyBorder="1" applyAlignment="1"/>
    <xf numFmtId="0" fontId="3" fillId="0" borderId="39" xfId="0" applyFont="1" applyBorder="1" applyAlignment="1">
      <alignment horizontal="left" wrapText="1"/>
    </xf>
    <xf numFmtId="0" fontId="3" fillId="0" borderId="41" xfId="0" applyFont="1" applyBorder="1" applyAlignment="1">
      <alignment horizontal="left" wrapText="1"/>
    </xf>
    <xf numFmtId="0" fontId="3" fillId="0" borderId="0" xfId="0" applyFont="1" applyAlignment="1">
      <alignment wrapText="1"/>
    </xf>
    <xf numFmtId="0" fontId="0" fillId="2" borderId="31" xfId="0" applyFill="1" applyBorder="1" applyAlignment="1">
      <alignment horizontal="left" vertical="top"/>
    </xf>
    <xf numFmtId="0" fontId="0" fillId="2" borderId="32" xfId="0" applyFill="1" applyBorder="1" applyAlignment="1">
      <alignment horizontal="left" vertical="top"/>
    </xf>
    <xf numFmtId="0" fontId="0" fillId="0" borderId="0" xfId="0" applyBorder="1" applyAlignment="1">
      <alignment horizontal="left" vertical="top" wrapText="1"/>
    </xf>
    <xf numFmtId="0" fontId="1" fillId="0" borderId="0" xfId="0" applyFont="1" applyBorder="1" applyAlignment="1">
      <alignment horizontal="left" vertical="top" wrapText="1"/>
    </xf>
    <xf numFmtId="0" fontId="1" fillId="2" borderId="6" xfId="0" applyFont="1" applyFill="1" applyBorder="1" applyAlignment="1">
      <alignment horizontal="left" vertical="top" wrapText="1"/>
    </xf>
    <xf numFmtId="0" fontId="1" fillId="2" borderId="0" xfId="0" applyFont="1" applyFill="1" applyBorder="1" applyAlignment="1">
      <alignment horizontal="left" vertical="top" wrapText="1"/>
    </xf>
    <xf numFmtId="0" fontId="9" fillId="0" borderId="3" xfId="0" applyFont="1" applyBorder="1" applyAlignment="1">
      <alignment wrapText="1"/>
    </xf>
    <xf numFmtId="0" fontId="9" fillId="0" borderId="3" xfId="0" applyFont="1" applyBorder="1" applyAlignment="1"/>
    <xf numFmtId="0" fontId="9" fillId="0" borderId="0" xfId="0" applyFont="1" applyFill="1" applyAlignment="1">
      <alignment horizontal="left"/>
    </xf>
    <xf numFmtId="0" fontId="9" fillId="0" borderId="21" xfId="0" applyFont="1" applyBorder="1" applyAlignment="1">
      <alignment horizontal="left" wrapText="1"/>
    </xf>
    <xf numFmtId="0" fontId="9" fillId="0" borderId="29" xfId="0" applyFont="1" applyBorder="1" applyAlignment="1">
      <alignment horizontal="left" wrapText="1"/>
    </xf>
    <xf numFmtId="0" fontId="9" fillId="0" borderId="26" xfId="0" applyFont="1" applyBorder="1" applyAlignment="1">
      <alignment horizontal="left" wrapText="1"/>
    </xf>
    <xf numFmtId="0" fontId="0" fillId="0" borderId="0" xfId="0" quotePrefix="1"/>
  </cellXfs>
  <cellStyles count="4">
    <cellStyle name="Currency" xfId="1" builtinId="4"/>
    <cellStyle name="Hyperlink" xfId="2" builtinId="8"/>
    <cellStyle name="Normal" xfId="0" builtinId="0"/>
    <cellStyle name="Percent" xfId="3" builtinId="5"/>
  </cellStyles>
  <dxfs count="0"/>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hyperlink" Target="http://www.nsf.gov/geo/oce/programs/ips/index.jsp" TargetMode="External"/><Relationship Id="rId7" Type="http://schemas.openxmlformats.org/officeDocument/2006/relationships/hyperlink" Target="http://www.nsf.gov/geo/oce/programs/ips/index.jsp" TargetMode="External"/><Relationship Id="rId2" Type="http://schemas.openxmlformats.org/officeDocument/2006/relationships/hyperlink" Target="http://www.nsf.gov/geo/oce/programs/ips/index.jsp" TargetMode="External"/><Relationship Id="rId1" Type="http://schemas.openxmlformats.org/officeDocument/2006/relationships/hyperlink" Target="http://www.nsf.gov/geo/oce/programs/ips/index.jsp" TargetMode="External"/><Relationship Id="rId6" Type="http://schemas.openxmlformats.org/officeDocument/2006/relationships/hyperlink" Target="http://www.nsf.gov/geo/oce/programs/ips/index.jsp" TargetMode="External"/><Relationship Id="rId5" Type="http://schemas.openxmlformats.org/officeDocument/2006/relationships/hyperlink" Target="http://www.nsf.gov/geo/oce/programs/ips/index.jsp" TargetMode="External"/><Relationship Id="rId4" Type="http://schemas.openxmlformats.org/officeDocument/2006/relationships/hyperlink" Target="http://www.nsf.gov/geo/oce/programs/ips/index.jsp" TargetMode="External"/></Relationships>
</file>

<file path=xl/worksheets/_rels/sheet4.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9.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128"/>
  <sheetViews>
    <sheetView workbookViewId="0">
      <selection activeCell="H39" sqref="H39"/>
    </sheetView>
  </sheetViews>
  <sheetFormatPr baseColWidth="10" defaultRowHeight="13" x14ac:dyDescent="0.15"/>
  <cols>
    <col min="6" max="6" width="8.33203125" customWidth="1"/>
    <col min="7" max="7" width="10.33203125" customWidth="1"/>
    <col min="8" max="8" width="10.83203125" style="8"/>
    <col min="9" max="9" width="17.33203125" customWidth="1"/>
  </cols>
  <sheetData>
    <row r="1" spans="1:16" ht="15" customHeight="1" x14ac:dyDescent="0.15">
      <c r="A1" s="295" t="s">
        <v>255</v>
      </c>
      <c r="B1" s="295"/>
      <c r="C1" s="55"/>
      <c r="D1" s="70" t="s">
        <v>256</v>
      </c>
      <c r="E1" s="55"/>
      <c r="F1" s="60"/>
      <c r="G1" s="55"/>
      <c r="H1" s="79"/>
      <c r="I1" s="55"/>
      <c r="P1" s="15"/>
    </row>
    <row r="3" spans="1:16" x14ac:dyDescent="0.15">
      <c r="A3" s="5" t="s">
        <v>157</v>
      </c>
      <c r="F3" s="61"/>
    </row>
    <row r="4" spans="1:16" x14ac:dyDescent="0.15">
      <c r="A4" s="5" t="s">
        <v>158</v>
      </c>
      <c r="D4" s="82" t="s">
        <v>326</v>
      </c>
      <c r="F4" s="61"/>
    </row>
    <row r="5" spans="1:16" x14ac:dyDescent="0.15">
      <c r="A5" s="62" t="s">
        <v>76</v>
      </c>
    </row>
    <row r="7" spans="1:16" x14ac:dyDescent="0.15">
      <c r="A7" s="296" t="s">
        <v>277</v>
      </c>
      <c r="B7" s="297"/>
      <c r="C7" s="298" t="s">
        <v>389</v>
      </c>
      <c r="D7" s="296"/>
      <c r="E7" s="297"/>
      <c r="F7" s="298" t="s">
        <v>229</v>
      </c>
      <c r="G7" s="297"/>
      <c r="H7" s="294" t="s">
        <v>259</v>
      </c>
      <c r="I7" s="294" t="s">
        <v>274</v>
      </c>
    </row>
    <row r="8" spans="1:16" ht="23" customHeight="1" x14ac:dyDescent="0.15">
      <c r="A8" s="76" t="s">
        <v>275</v>
      </c>
      <c r="B8" s="77" t="s">
        <v>276</v>
      </c>
      <c r="C8" s="78" t="s">
        <v>278</v>
      </c>
      <c r="D8" s="76" t="s">
        <v>257</v>
      </c>
      <c r="E8" s="77" t="s">
        <v>258</v>
      </c>
      <c r="F8" s="80" t="s">
        <v>324</v>
      </c>
      <c r="G8" s="81" t="s">
        <v>325</v>
      </c>
      <c r="H8" s="294"/>
      <c r="I8" s="294"/>
    </row>
    <row r="9" spans="1:16" x14ac:dyDescent="0.15">
      <c r="A9" t="s">
        <v>390</v>
      </c>
      <c r="B9" t="s">
        <v>236</v>
      </c>
      <c r="C9" t="s">
        <v>237</v>
      </c>
      <c r="D9" t="s">
        <v>237</v>
      </c>
      <c r="E9" t="s">
        <v>237</v>
      </c>
      <c r="F9" t="s">
        <v>238</v>
      </c>
      <c r="G9" t="s">
        <v>238</v>
      </c>
      <c r="H9" t="s">
        <v>237</v>
      </c>
    </row>
    <row r="10" spans="1:16" x14ac:dyDescent="0.15">
      <c r="A10" t="s">
        <v>239</v>
      </c>
      <c r="B10" t="s">
        <v>240</v>
      </c>
      <c r="C10" t="s">
        <v>237</v>
      </c>
      <c r="D10" t="s">
        <v>237</v>
      </c>
      <c r="E10" t="s">
        <v>237</v>
      </c>
      <c r="F10" t="s">
        <v>238</v>
      </c>
      <c r="G10" t="s">
        <v>241</v>
      </c>
      <c r="H10" t="s">
        <v>237</v>
      </c>
    </row>
    <row r="11" spans="1:16" x14ac:dyDescent="0.15">
      <c r="A11" t="s">
        <v>242</v>
      </c>
      <c r="B11" t="s">
        <v>243</v>
      </c>
      <c r="C11" t="s">
        <v>244</v>
      </c>
      <c r="D11" t="s">
        <v>245</v>
      </c>
      <c r="E11" t="s">
        <v>246</v>
      </c>
      <c r="F11" t="s">
        <v>241</v>
      </c>
      <c r="G11" t="s">
        <v>241</v>
      </c>
      <c r="H11">
        <v>9</v>
      </c>
    </row>
    <row r="12" spans="1:16" x14ac:dyDescent="0.15">
      <c r="A12" t="s">
        <v>242</v>
      </c>
      <c r="B12" t="s">
        <v>243</v>
      </c>
      <c r="C12" t="s">
        <v>247</v>
      </c>
      <c r="D12" t="s">
        <v>248</v>
      </c>
      <c r="E12" t="s">
        <v>249</v>
      </c>
      <c r="F12" t="s">
        <v>241</v>
      </c>
      <c r="G12" t="s">
        <v>241</v>
      </c>
      <c r="H12">
        <v>3</v>
      </c>
    </row>
    <row r="13" spans="1:16" x14ac:dyDescent="0.15">
      <c r="A13" t="s">
        <v>242</v>
      </c>
      <c r="B13" t="s">
        <v>243</v>
      </c>
      <c r="C13" t="s">
        <v>247</v>
      </c>
      <c r="D13" t="s">
        <v>248</v>
      </c>
      <c r="E13" t="s">
        <v>250</v>
      </c>
      <c r="F13" t="s">
        <v>241</v>
      </c>
      <c r="G13" t="s">
        <v>241</v>
      </c>
      <c r="H13">
        <v>1</v>
      </c>
    </row>
    <row r="14" spans="1:16" x14ac:dyDescent="0.15">
      <c r="A14" t="s">
        <v>299</v>
      </c>
      <c r="B14" t="s">
        <v>300</v>
      </c>
      <c r="C14" t="s">
        <v>301</v>
      </c>
      <c r="D14" t="s">
        <v>302</v>
      </c>
      <c r="E14" t="s">
        <v>303</v>
      </c>
      <c r="F14" t="s">
        <v>241</v>
      </c>
      <c r="G14" t="s">
        <v>241</v>
      </c>
      <c r="H14">
        <v>2</v>
      </c>
    </row>
    <row r="15" spans="1:16" x14ac:dyDescent="0.15">
      <c r="A15" t="s">
        <v>262</v>
      </c>
      <c r="B15" t="s">
        <v>263</v>
      </c>
      <c r="C15" t="s">
        <v>264</v>
      </c>
      <c r="D15" t="s">
        <v>265</v>
      </c>
      <c r="E15" t="s">
        <v>306</v>
      </c>
      <c r="F15" t="s">
        <v>241</v>
      </c>
      <c r="G15" t="s">
        <v>241</v>
      </c>
      <c r="H15">
        <v>7</v>
      </c>
    </row>
    <row r="16" spans="1:16" x14ac:dyDescent="0.15">
      <c r="A16" t="s">
        <v>307</v>
      </c>
      <c r="B16" t="s">
        <v>260</v>
      </c>
      <c r="C16" t="s">
        <v>247</v>
      </c>
      <c r="D16" t="s">
        <v>248</v>
      </c>
      <c r="E16" t="s">
        <v>249</v>
      </c>
      <c r="F16" t="s">
        <v>241</v>
      </c>
      <c r="G16" t="s">
        <v>241</v>
      </c>
      <c r="H16">
        <v>4</v>
      </c>
    </row>
    <row r="17" spans="1:8" x14ac:dyDescent="0.15">
      <c r="A17" t="s">
        <v>307</v>
      </c>
      <c r="B17" t="s">
        <v>260</v>
      </c>
      <c r="C17" t="s">
        <v>261</v>
      </c>
      <c r="D17" t="s">
        <v>248</v>
      </c>
      <c r="E17" t="s">
        <v>230</v>
      </c>
      <c r="F17" t="s">
        <v>241</v>
      </c>
      <c r="G17" t="s">
        <v>241</v>
      </c>
      <c r="H17">
        <v>1</v>
      </c>
    </row>
    <row r="18" spans="1:8" x14ac:dyDescent="0.15">
      <c r="A18" t="s">
        <v>307</v>
      </c>
      <c r="B18" t="s">
        <v>260</v>
      </c>
      <c r="C18" t="s">
        <v>247</v>
      </c>
      <c r="D18" t="s">
        <v>248</v>
      </c>
      <c r="E18" t="s">
        <v>250</v>
      </c>
      <c r="F18" t="s">
        <v>241</v>
      </c>
      <c r="G18" t="s">
        <v>241</v>
      </c>
      <c r="H18">
        <v>1</v>
      </c>
    </row>
    <row r="19" spans="1:8" x14ac:dyDescent="0.15">
      <c r="A19" t="s">
        <v>231</v>
      </c>
      <c r="B19" t="s">
        <v>232</v>
      </c>
      <c r="C19" t="s">
        <v>247</v>
      </c>
      <c r="D19" t="s">
        <v>248</v>
      </c>
      <c r="E19" t="s">
        <v>249</v>
      </c>
      <c r="F19" t="s">
        <v>241</v>
      </c>
      <c r="G19" t="s">
        <v>241</v>
      </c>
      <c r="H19">
        <v>2</v>
      </c>
    </row>
    <row r="20" spans="1:8" x14ac:dyDescent="0.15">
      <c r="A20" t="s">
        <v>231</v>
      </c>
      <c r="B20" t="s">
        <v>232</v>
      </c>
      <c r="C20" t="s">
        <v>247</v>
      </c>
      <c r="D20" t="s">
        <v>248</v>
      </c>
      <c r="E20" t="s">
        <v>250</v>
      </c>
      <c r="F20" t="s">
        <v>241</v>
      </c>
      <c r="G20" t="s">
        <v>241</v>
      </c>
      <c r="H20">
        <v>1</v>
      </c>
    </row>
    <row r="21" spans="1:8" x14ac:dyDescent="0.15">
      <c r="A21" t="s">
        <v>266</v>
      </c>
      <c r="B21" t="s">
        <v>304</v>
      </c>
      <c r="C21" t="s">
        <v>267</v>
      </c>
      <c r="D21" t="s">
        <v>248</v>
      </c>
      <c r="E21" t="s">
        <v>123</v>
      </c>
      <c r="F21" t="s">
        <v>241</v>
      </c>
      <c r="G21" t="s">
        <v>241</v>
      </c>
      <c r="H21">
        <v>4</v>
      </c>
    </row>
    <row r="22" spans="1:8" x14ac:dyDescent="0.15">
      <c r="A22" t="s">
        <v>100</v>
      </c>
      <c r="B22" t="s">
        <v>305</v>
      </c>
      <c r="C22" t="s">
        <v>247</v>
      </c>
      <c r="D22" t="s">
        <v>248</v>
      </c>
      <c r="E22" t="s">
        <v>249</v>
      </c>
      <c r="F22" t="s">
        <v>241</v>
      </c>
      <c r="G22" t="s">
        <v>241</v>
      </c>
      <c r="H22">
        <v>5</v>
      </c>
    </row>
    <row r="23" spans="1:8" x14ac:dyDescent="0.15">
      <c r="A23" t="s">
        <v>100</v>
      </c>
      <c r="B23" t="s">
        <v>305</v>
      </c>
      <c r="C23" t="s">
        <v>247</v>
      </c>
      <c r="D23" t="s">
        <v>248</v>
      </c>
      <c r="E23" t="s">
        <v>250</v>
      </c>
      <c r="F23" t="s">
        <v>241</v>
      </c>
      <c r="G23" t="s">
        <v>241</v>
      </c>
      <c r="H23">
        <v>1</v>
      </c>
    </row>
    <row r="24" spans="1:8" x14ac:dyDescent="0.15">
      <c r="A24" t="s">
        <v>154</v>
      </c>
      <c r="B24" t="s">
        <v>155</v>
      </c>
      <c r="C24" t="s">
        <v>247</v>
      </c>
      <c r="D24" t="s">
        <v>248</v>
      </c>
      <c r="E24" t="s">
        <v>249</v>
      </c>
      <c r="F24" t="s">
        <v>241</v>
      </c>
      <c r="G24" t="s">
        <v>241</v>
      </c>
      <c r="H24">
        <v>2</v>
      </c>
    </row>
    <row r="25" spans="1:8" x14ac:dyDescent="0.15">
      <c r="A25" t="s">
        <v>154</v>
      </c>
      <c r="B25" t="s">
        <v>155</v>
      </c>
      <c r="C25" t="s">
        <v>247</v>
      </c>
      <c r="D25" t="s">
        <v>248</v>
      </c>
      <c r="E25" t="s">
        <v>250</v>
      </c>
      <c r="F25" t="s">
        <v>241</v>
      </c>
      <c r="G25" t="s">
        <v>241</v>
      </c>
      <c r="H25">
        <v>1</v>
      </c>
    </row>
    <row r="26" spans="1:8" x14ac:dyDescent="0.15">
      <c r="A26" t="s">
        <v>332</v>
      </c>
      <c r="B26" t="s">
        <v>333</v>
      </c>
      <c r="C26" t="s">
        <v>267</v>
      </c>
      <c r="D26" t="s">
        <v>248</v>
      </c>
      <c r="E26" t="s">
        <v>123</v>
      </c>
      <c r="F26" t="s">
        <v>241</v>
      </c>
      <c r="G26" t="s">
        <v>241</v>
      </c>
      <c r="H26" t="s">
        <v>237</v>
      </c>
    </row>
    <row r="27" spans="1:8" x14ac:dyDescent="0.15">
      <c r="A27" t="s">
        <v>334</v>
      </c>
      <c r="B27" t="s">
        <v>335</v>
      </c>
      <c r="C27" t="s">
        <v>247</v>
      </c>
      <c r="D27" t="s">
        <v>248</v>
      </c>
      <c r="E27" t="s">
        <v>249</v>
      </c>
      <c r="F27" t="s">
        <v>241</v>
      </c>
      <c r="G27" t="s">
        <v>241</v>
      </c>
      <c r="H27">
        <v>5</v>
      </c>
    </row>
    <row r="28" spans="1:8" x14ac:dyDescent="0.15">
      <c r="A28" t="s">
        <v>334</v>
      </c>
      <c r="B28" t="s">
        <v>335</v>
      </c>
      <c r="C28" t="s">
        <v>247</v>
      </c>
      <c r="D28" t="s">
        <v>248</v>
      </c>
      <c r="E28" t="s">
        <v>250</v>
      </c>
      <c r="F28" t="s">
        <v>241</v>
      </c>
      <c r="G28" t="s">
        <v>241</v>
      </c>
      <c r="H28">
        <v>1</v>
      </c>
    </row>
    <row r="29" spans="1:8" x14ac:dyDescent="0.15">
      <c r="A29" t="s">
        <v>163</v>
      </c>
      <c r="B29" t="s">
        <v>164</v>
      </c>
      <c r="C29" t="s">
        <v>165</v>
      </c>
      <c r="D29" t="s">
        <v>265</v>
      </c>
      <c r="E29" t="s">
        <v>237</v>
      </c>
      <c r="F29" t="s">
        <v>241</v>
      </c>
      <c r="G29" t="s">
        <v>241</v>
      </c>
      <c r="H29">
        <v>13</v>
      </c>
    </row>
    <row r="30" spans="1:8" x14ac:dyDescent="0.15">
      <c r="A30" t="s">
        <v>166</v>
      </c>
      <c r="B30" t="s">
        <v>167</v>
      </c>
      <c r="C30" t="s">
        <v>247</v>
      </c>
      <c r="D30" t="s">
        <v>248</v>
      </c>
      <c r="E30" t="s">
        <v>249</v>
      </c>
      <c r="F30" t="s">
        <v>241</v>
      </c>
      <c r="G30" t="s">
        <v>241</v>
      </c>
      <c r="H30">
        <v>5</v>
      </c>
    </row>
    <row r="31" spans="1:8" x14ac:dyDescent="0.15">
      <c r="A31" t="s">
        <v>166</v>
      </c>
      <c r="B31" t="s">
        <v>167</v>
      </c>
      <c r="C31" t="s">
        <v>247</v>
      </c>
      <c r="D31" t="s">
        <v>248</v>
      </c>
      <c r="E31" t="s">
        <v>250</v>
      </c>
      <c r="F31" t="s">
        <v>241</v>
      </c>
      <c r="G31" t="s">
        <v>241</v>
      </c>
      <c r="H31">
        <v>2</v>
      </c>
    </row>
    <row r="32" spans="1:8" x14ac:dyDescent="0.15">
      <c r="A32" t="s">
        <v>126</v>
      </c>
      <c r="B32" t="s">
        <v>127</v>
      </c>
      <c r="C32" t="s">
        <v>301</v>
      </c>
      <c r="D32" t="s">
        <v>302</v>
      </c>
      <c r="E32" t="s">
        <v>303</v>
      </c>
      <c r="F32" t="s">
        <v>241</v>
      </c>
      <c r="G32" t="s">
        <v>241</v>
      </c>
      <c r="H32">
        <v>2</v>
      </c>
    </row>
    <row r="33" spans="1:8" x14ac:dyDescent="0.15">
      <c r="A33" t="s">
        <v>128</v>
      </c>
      <c r="B33" t="s">
        <v>128</v>
      </c>
      <c r="C33" t="s">
        <v>247</v>
      </c>
      <c r="D33" t="s">
        <v>248</v>
      </c>
      <c r="E33" t="s">
        <v>250</v>
      </c>
      <c r="F33" t="s">
        <v>241</v>
      </c>
      <c r="G33" t="s">
        <v>241</v>
      </c>
      <c r="H33">
        <v>1</v>
      </c>
    </row>
    <row r="34" spans="1:8" x14ac:dyDescent="0.15">
      <c r="A34" t="s">
        <v>129</v>
      </c>
      <c r="B34" t="s">
        <v>130</v>
      </c>
      <c r="C34" t="s">
        <v>247</v>
      </c>
      <c r="D34" t="s">
        <v>248</v>
      </c>
      <c r="E34" t="s">
        <v>249</v>
      </c>
      <c r="F34" t="s">
        <v>241</v>
      </c>
      <c r="G34" t="s">
        <v>241</v>
      </c>
      <c r="H34">
        <v>6</v>
      </c>
    </row>
    <row r="35" spans="1:8" x14ac:dyDescent="0.15">
      <c r="A35" t="s">
        <v>129</v>
      </c>
      <c r="B35" t="s">
        <v>130</v>
      </c>
      <c r="C35" t="s">
        <v>247</v>
      </c>
      <c r="D35" t="s">
        <v>248</v>
      </c>
      <c r="E35" t="s">
        <v>250</v>
      </c>
      <c r="F35" t="s">
        <v>241</v>
      </c>
      <c r="G35" t="s">
        <v>241</v>
      </c>
      <c r="H35">
        <v>1</v>
      </c>
    </row>
    <row r="36" spans="1:8" x14ac:dyDescent="0.15">
      <c r="A36" t="s">
        <v>131</v>
      </c>
      <c r="B36" t="s">
        <v>282</v>
      </c>
      <c r="C36" t="s">
        <v>267</v>
      </c>
      <c r="D36" t="s">
        <v>248</v>
      </c>
      <c r="E36" t="s">
        <v>123</v>
      </c>
      <c r="F36" t="s">
        <v>241</v>
      </c>
      <c r="G36" t="s">
        <v>241</v>
      </c>
      <c r="H36">
        <v>4</v>
      </c>
    </row>
    <row r="37" spans="1:8" x14ac:dyDescent="0.15">
      <c r="A37" t="s">
        <v>283</v>
      </c>
      <c r="B37" t="s">
        <v>284</v>
      </c>
      <c r="C37" t="s">
        <v>244</v>
      </c>
      <c r="D37" t="s">
        <v>245</v>
      </c>
      <c r="E37" t="s">
        <v>246</v>
      </c>
      <c r="F37" t="s">
        <v>241</v>
      </c>
      <c r="G37" t="s">
        <v>241</v>
      </c>
      <c r="H37">
        <v>14</v>
      </c>
    </row>
    <row r="38" spans="1:8" x14ac:dyDescent="0.15">
      <c r="A38" t="s">
        <v>285</v>
      </c>
      <c r="B38" t="s">
        <v>286</v>
      </c>
      <c r="C38" t="s">
        <v>267</v>
      </c>
      <c r="D38" t="s">
        <v>248</v>
      </c>
      <c r="E38" t="s">
        <v>123</v>
      </c>
      <c r="F38" t="s">
        <v>241</v>
      </c>
      <c r="G38" t="s">
        <v>241</v>
      </c>
      <c r="H38" t="s">
        <v>237</v>
      </c>
    </row>
    <row r="39" spans="1:8" x14ac:dyDescent="0.15">
      <c r="A39" t="s">
        <v>287</v>
      </c>
      <c r="B39" t="s">
        <v>288</v>
      </c>
      <c r="C39" t="s">
        <v>247</v>
      </c>
      <c r="D39" t="s">
        <v>248</v>
      </c>
      <c r="E39" t="s">
        <v>249</v>
      </c>
      <c r="F39" t="s">
        <v>241</v>
      </c>
      <c r="G39" t="s">
        <v>241</v>
      </c>
      <c r="H39">
        <v>4</v>
      </c>
    </row>
    <row r="40" spans="1:8" x14ac:dyDescent="0.15">
      <c r="A40" t="s">
        <v>287</v>
      </c>
      <c r="B40" t="s">
        <v>288</v>
      </c>
      <c r="C40" t="s">
        <v>247</v>
      </c>
      <c r="D40" t="s">
        <v>248</v>
      </c>
      <c r="E40" t="s">
        <v>250</v>
      </c>
      <c r="F40" t="s">
        <v>241</v>
      </c>
      <c r="G40" t="s">
        <v>241</v>
      </c>
      <c r="H40">
        <v>2</v>
      </c>
    </row>
    <row r="41" spans="1:8" x14ac:dyDescent="0.15">
      <c r="A41" t="s">
        <v>287</v>
      </c>
      <c r="B41" t="s">
        <v>288</v>
      </c>
      <c r="C41" t="s">
        <v>289</v>
      </c>
      <c r="D41" t="s">
        <v>290</v>
      </c>
      <c r="E41" t="s">
        <v>291</v>
      </c>
      <c r="F41" t="s">
        <v>241</v>
      </c>
      <c r="G41" t="s">
        <v>241</v>
      </c>
      <c r="H41">
        <v>1</v>
      </c>
    </row>
    <row r="42" spans="1:8" x14ac:dyDescent="0.15">
      <c r="A42" t="s">
        <v>292</v>
      </c>
      <c r="B42" t="s">
        <v>115</v>
      </c>
      <c r="C42" t="s">
        <v>247</v>
      </c>
      <c r="D42" t="s">
        <v>248</v>
      </c>
      <c r="E42" t="s">
        <v>250</v>
      </c>
      <c r="F42" t="s">
        <v>241</v>
      </c>
      <c r="G42" t="s">
        <v>241</v>
      </c>
      <c r="H42">
        <v>2</v>
      </c>
    </row>
    <row r="43" spans="1:8" x14ac:dyDescent="0.15">
      <c r="A43" t="s">
        <v>116</v>
      </c>
      <c r="B43" t="s">
        <v>117</v>
      </c>
      <c r="C43" t="s">
        <v>247</v>
      </c>
      <c r="D43" t="s">
        <v>248</v>
      </c>
      <c r="E43" t="s">
        <v>249</v>
      </c>
      <c r="F43" t="s">
        <v>241</v>
      </c>
      <c r="G43" t="s">
        <v>241</v>
      </c>
      <c r="H43">
        <v>4</v>
      </c>
    </row>
    <row r="44" spans="1:8" x14ac:dyDescent="0.15">
      <c r="A44" t="s">
        <v>116</v>
      </c>
      <c r="B44" t="s">
        <v>117</v>
      </c>
      <c r="C44" t="s">
        <v>118</v>
      </c>
      <c r="D44" t="s">
        <v>265</v>
      </c>
      <c r="E44" t="s">
        <v>119</v>
      </c>
      <c r="F44" t="s">
        <v>241</v>
      </c>
      <c r="G44" t="s">
        <v>241</v>
      </c>
      <c r="H44">
        <v>1</v>
      </c>
    </row>
    <row r="45" spans="1:8" x14ac:dyDescent="0.15">
      <c r="A45" t="s">
        <v>116</v>
      </c>
      <c r="B45" t="s">
        <v>117</v>
      </c>
      <c r="C45" t="s">
        <v>247</v>
      </c>
      <c r="D45" t="s">
        <v>248</v>
      </c>
      <c r="E45" t="s">
        <v>250</v>
      </c>
      <c r="F45" t="s">
        <v>241</v>
      </c>
      <c r="G45" t="s">
        <v>241</v>
      </c>
      <c r="H45">
        <v>1</v>
      </c>
    </row>
    <row r="46" spans="1:8" x14ac:dyDescent="0.15">
      <c r="A46" t="s">
        <v>120</v>
      </c>
      <c r="B46" t="s">
        <v>120</v>
      </c>
      <c r="C46" t="s">
        <v>237</v>
      </c>
      <c r="D46" t="s">
        <v>237</v>
      </c>
      <c r="E46" t="s">
        <v>237</v>
      </c>
      <c r="F46" t="s">
        <v>237</v>
      </c>
      <c r="G46" t="s">
        <v>237</v>
      </c>
      <c r="H46" t="s">
        <v>237</v>
      </c>
    </row>
    <row r="47" spans="1:8" x14ac:dyDescent="0.15">
      <c r="A47" t="s">
        <v>121</v>
      </c>
      <c r="B47" t="s">
        <v>121</v>
      </c>
      <c r="C47" t="s">
        <v>247</v>
      </c>
      <c r="D47" t="s">
        <v>248</v>
      </c>
      <c r="E47" t="s">
        <v>250</v>
      </c>
      <c r="F47" t="s">
        <v>241</v>
      </c>
      <c r="G47" t="s">
        <v>241</v>
      </c>
      <c r="H47">
        <v>1</v>
      </c>
    </row>
    <row r="48" spans="1:8" x14ac:dyDescent="0.15">
      <c r="A48" t="s">
        <v>122</v>
      </c>
      <c r="B48" t="s">
        <v>37</v>
      </c>
      <c r="C48" t="s">
        <v>247</v>
      </c>
      <c r="D48" t="s">
        <v>248</v>
      </c>
      <c r="E48" t="s">
        <v>249</v>
      </c>
      <c r="F48" t="s">
        <v>241</v>
      </c>
      <c r="G48" t="s">
        <v>241</v>
      </c>
      <c r="H48">
        <v>9</v>
      </c>
    </row>
    <row r="49" spans="1:8" x14ac:dyDescent="0.15">
      <c r="A49" t="s">
        <v>122</v>
      </c>
      <c r="B49" t="s">
        <v>37</v>
      </c>
      <c r="C49" t="s">
        <v>261</v>
      </c>
      <c r="D49" t="s">
        <v>248</v>
      </c>
      <c r="E49" t="s">
        <v>230</v>
      </c>
      <c r="F49" t="s">
        <v>241</v>
      </c>
      <c r="G49" t="s">
        <v>241</v>
      </c>
      <c r="H49">
        <v>8</v>
      </c>
    </row>
    <row r="50" spans="1:8" x14ac:dyDescent="0.15">
      <c r="A50" t="s">
        <v>122</v>
      </c>
      <c r="B50" t="s">
        <v>37</v>
      </c>
      <c r="C50" t="s">
        <v>247</v>
      </c>
      <c r="D50" t="s">
        <v>248</v>
      </c>
      <c r="E50" t="s">
        <v>250</v>
      </c>
      <c r="F50" t="s">
        <v>241</v>
      </c>
      <c r="G50" t="s">
        <v>241</v>
      </c>
      <c r="H50">
        <v>5</v>
      </c>
    </row>
    <row r="51" spans="1:8" x14ac:dyDescent="0.15">
      <c r="A51" t="s">
        <v>38</v>
      </c>
      <c r="B51" t="s">
        <v>39</v>
      </c>
      <c r="C51" t="s">
        <v>301</v>
      </c>
      <c r="D51" t="s">
        <v>302</v>
      </c>
      <c r="E51" t="s">
        <v>303</v>
      </c>
      <c r="F51" t="s">
        <v>241</v>
      </c>
      <c r="G51" t="s">
        <v>241</v>
      </c>
      <c r="H51">
        <v>2</v>
      </c>
    </row>
    <row r="52" spans="1:8" x14ac:dyDescent="0.15">
      <c r="A52" t="s">
        <v>40</v>
      </c>
      <c r="B52" t="s">
        <v>41</v>
      </c>
      <c r="C52" t="s">
        <v>247</v>
      </c>
      <c r="D52" t="s">
        <v>248</v>
      </c>
      <c r="E52" t="s">
        <v>249</v>
      </c>
      <c r="F52" t="s">
        <v>241</v>
      </c>
      <c r="G52" t="s">
        <v>241</v>
      </c>
      <c r="H52">
        <v>5</v>
      </c>
    </row>
    <row r="53" spans="1:8" x14ac:dyDescent="0.15">
      <c r="A53" t="s">
        <v>40</v>
      </c>
      <c r="B53" t="s">
        <v>41</v>
      </c>
      <c r="C53" t="s">
        <v>289</v>
      </c>
      <c r="D53" t="s">
        <v>290</v>
      </c>
      <c r="E53" t="s">
        <v>291</v>
      </c>
      <c r="F53" t="s">
        <v>241</v>
      </c>
      <c r="G53" t="s">
        <v>241</v>
      </c>
      <c r="H53">
        <v>1</v>
      </c>
    </row>
    <row r="54" spans="1:8" x14ac:dyDescent="0.15">
      <c r="A54" t="s">
        <v>40</v>
      </c>
      <c r="B54" t="s">
        <v>41</v>
      </c>
      <c r="C54" t="s">
        <v>247</v>
      </c>
      <c r="D54" t="s">
        <v>248</v>
      </c>
      <c r="E54" t="s">
        <v>250</v>
      </c>
      <c r="F54" t="s">
        <v>241</v>
      </c>
      <c r="G54" t="s">
        <v>241</v>
      </c>
      <c r="H54">
        <v>1</v>
      </c>
    </row>
    <row r="55" spans="1:8" x14ac:dyDescent="0.15">
      <c r="A55" t="s">
        <v>139</v>
      </c>
      <c r="B55" t="s">
        <v>140</v>
      </c>
      <c r="C55" t="s">
        <v>247</v>
      </c>
      <c r="D55" t="s">
        <v>248</v>
      </c>
      <c r="E55" t="s">
        <v>249</v>
      </c>
      <c r="F55" t="s">
        <v>241</v>
      </c>
      <c r="G55" t="s">
        <v>241</v>
      </c>
      <c r="H55">
        <v>5</v>
      </c>
    </row>
    <row r="56" spans="1:8" x14ac:dyDescent="0.15">
      <c r="A56" t="s">
        <v>139</v>
      </c>
      <c r="B56" t="s">
        <v>140</v>
      </c>
      <c r="C56" t="s">
        <v>247</v>
      </c>
      <c r="D56" t="s">
        <v>248</v>
      </c>
      <c r="E56" t="s">
        <v>250</v>
      </c>
      <c r="F56" t="s">
        <v>241</v>
      </c>
      <c r="G56" t="s">
        <v>241</v>
      </c>
      <c r="H56">
        <v>2</v>
      </c>
    </row>
    <row r="57" spans="1:8" x14ac:dyDescent="0.15">
      <c r="A57" t="s">
        <v>141</v>
      </c>
      <c r="B57" t="s">
        <v>142</v>
      </c>
      <c r="C57" t="s">
        <v>267</v>
      </c>
      <c r="D57" t="s">
        <v>248</v>
      </c>
      <c r="E57" t="s">
        <v>123</v>
      </c>
      <c r="F57" t="s">
        <v>241</v>
      </c>
      <c r="G57" t="s">
        <v>241</v>
      </c>
      <c r="H57">
        <v>4</v>
      </c>
    </row>
    <row r="58" spans="1:8" x14ac:dyDescent="0.15">
      <c r="A58" t="s">
        <v>143</v>
      </c>
      <c r="B58" t="s">
        <v>143</v>
      </c>
      <c r="C58" t="s">
        <v>247</v>
      </c>
      <c r="D58" t="s">
        <v>248</v>
      </c>
      <c r="E58" t="s">
        <v>250</v>
      </c>
      <c r="F58" t="s">
        <v>241</v>
      </c>
      <c r="G58" t="s">
        <v>241</v>
      </c>
      <c r="H58">
        <v>1</v>
      </c>
    </row>
    <row r="59" spans="1:8" x14ac:dyDescent="0.15">
      <c r="A59" t="s">
        <v>144</v>
      </c>
      <c r="B59" t="s">
        <v>145</v>
      </c>
      <c r="C59" t="s">
        <v>247</v>
      </c>
      <c r="D59" t="s">
        <v>248</v>
      </c>
      <c r="E59" t="s">
        <v>249</v>
      </c>
      <c r="F59" t="s">
        <v>241</v>
      </c>
      <c r="G59" t="s">
        <v>241</v>
      </c>
      <c r="H59">
        <v>4</v>
      </c>
    </row>
    <row r="60" spans="1:8" x14ac:dyDescent="0.15">
      <c r="A60" t="s">
        <v>144</v>
      </c>
      <c r="B60" t="s">
        <v>145</v>
      </c>
      <c r="C60" t="s">
        <v>247</v>
      </c>
      <c r="D60" t="s">
        <v>248</v>
      </c>
      <c r="E60" t="s">
        <v>250</v>
      </c>
      <c r="F60" t="s">
        <v>241</v>
      </c>
      <c r="G60" t="s">
        <v>241</v>
      </c>
      <c r="H60">
        <v>2</v>
      </c>
    </row>
    <row r="61" spans="1:8" x14ac:dyDescent="0.15">
      <c r="A61" t="s">
        <v>146</v>
      </c>
      <c r="B61" t="s">
        <v>147</v>
      </c>
      <c r="C61" t="s">
        <v>267</v>
      </c>
      <c r="D61" t="s">
        <v>248</v>
      </c>
      <c r="E61" t="s">
        <v>123</v>
      </c>
      <c r="F61" t="s">
        <v>241</v>
      </c>
      <c r="G61" t="s">
        <v>241</v>
      </c>
      <c r="H61" t="s">
        <v>237</v>
      </c>
    </row>
    <row r="62" spans="1:8" x14ac:dyDescent="0.15">
      <c r="A62" t="s">
        <v>148</v>
      </c>
      <c r="B62" t="s">
        <v>148</v>
      </c>
      <c r="C62" t="s">
        <v>247</v>
      </c>
      <c r="D62" t="s">
        <v>248</v>
      </c>
      <c r="E62" t="s">
        <v>250</v>
      </c>
      <c r="F62" t="s">
        <v>241</v>
      </c>
      <c r="G62" t="s">
        <v>241</v>
      </c>
      <c r="H62">
        <v>1</v>
      </c>
    </row>
    <row r="63" spans="1:8" x14ac:dyDescent="0.15">
      <c r="A63" t="s">
        <v>149</v>
      </c>
      <c r="B63" t="s">
        <v>150</v>
      </c>
      <c r="C63" t="s">
        <v>237</v>
      </c>
      <c r="D63" t="s">
        <v>237</v>
      </c>
      <c r="E63" t="s">
        <v>237</v>
      </c>
      <c r="F63" t="s">
        <v>237</v>
      </c>
      <c r="G63" t="s">
        <v>237</v>
      </c>
      <c r="H63" t="s">
        <v>237</v>
      </c>
    </row>
    <row r="64" spans="1:8" x14ac:dyDescent="0.15">
      <c r="A64" t="s">
        <v>151</v>
      </c>
      <c r="B64" t="s">
        <v>151</v>
      </c>
      <c r="C64" t="s">
        <v>289</v>
      </c>
      <c r="D64" t="s">
        <v>290</v>
      </c>
      <c r="E64" t="s">
        <v>291</v>
      </c>
      <c r="F64" t="s">
        <v>237</v>
      </c>
      <c r="G64" t="s">
        <v>237</v>
      </c>
      <c r="H64">
        <v>1</v>
      </c>
    </row>
    <row r="65" spans="1:8" x14ac:dyDescent="0.15">
      <c r="A65" t="s">
        <v>151</v>
      </c>
      <c r="B65" t="s">
        <v>151</v>
      </c>
      <c r="C65" t="s">
        <v>152</v>
      </c>
      <c r="D65" t="s">
        <v>153</v>
      </c>
      <c r="E65" t="s">
        <v>268</v>
      </c>
      <c r="F65" t="s">
        <v>241</v>
      </c>
      <c r="G65" t="s">
        <v>241</v>
      </c>
      <c r="H65">
        <v>1</v>
      </c>
    </row>
    <row r="66" spans="1:8" x14ac:dyDescent="0.15">
      <c r="A66" t="s">
        <v>151</v>
      </c>
      <c r="B66" t="s">
        <v>151</v>
      </c>
      <c r="C66" t="s">
        <v>152</v>
      </c>
      <c r="D66" t="s">
        <v>153</v>
      </c>
      <c r="E66" t="s">
        <v>268</v>
      </c>
      <c r="F66" t="s">
        <v>241</v>
      </c>
      <c r="G66" t="s">
        <v>241</v>
      </c>
      <c r="H66">
        <v>0</v>
      </c>
    </row>
    <row r="70" spans="1:8" x14ac:dyDescent="0.15">
      <c r="A70" s="5" t="s">
        <v>223</v>
      </c>
    </row>
    <row r="71" spans="1:8" s="5" customFormat="1" x14ac:dyDescent="0.15">
      <c r="A71" s="83" t="s">
        <v>373</v>
      </c>
      <c r="B71" s="83" t="s">
        <v>374</v>
      </c>
      <c r="C71" s="83"/>
      <c r="D71" s="83"/>
      <c r="H71" s="41"/>
    </row>
    <row r="72" spans="1:8" x14ac:dyDescent="0.15">
      <c r="A72" s="83" t="s">
        <v>375</v>
      </c>
      <c r="B72" s="83" t="s">
        <v>185</v>
      </c>
      <c r="C72" s="83"/>
      <c r="D72" s="83"/>
    </row>
    <row r="73" spans="1:8" x14ac:dyDescent="0.15">
      <c r="A73" s="83" t="s">
        <v>186</v>
      </c>
      <c r="B73" s="83" t="s">
        <v>187</v>
      </c>
      <c r="C73" s="83" t="s">
        <v>188</v>
      </c>
      <c r="D73" s="83" t="s">
        <v>189</v>
      </c>
    </row>
    <row r="74" spans="1:8" x14ac:dyDescent="0.15">
      <c r="A74" s="83"/>
      <c r="B74" s="83"/>
      <c r="C74" s="83" t="s">
        <v>190</v>
      </c>
      <c r="D74" s="83" t="s">
        <v>191</v>
      </c>
    </row>
    <row r="75" spans="1:8" x14ac:dyDescent="0.15">
      <c r="A75" s="83"/>
      <c r="B75" s="83"/>
      <c r="C75" s="83" t="s">
        <v>192</v>
      </c>
      <c r="D75" s="83" t="s">
        <v>308</v>
      </c>
    </row>
    <row r="76" spans="1:8" x14ac:dyDescent="0.15">
      <c r="A76" s="83" t="s">
        <v>309</v>
      </c>
      <c r="B76" s="83" t="s">
        <v>187</v>
      </c>
      <c r="C76" s="83" t="s">
        <v>310</v>
      </c>
      <c r="D76" s="83" t="s">
        <v>311</v>
      </c>
    </row>
    <row r="77" spans="1:8" x14ac:dyDescent="0.15">
      <c r="A77" s="83" t="s">
        <v>312</v>
      </c>
      <c r="B77" s="83" t="s">
        <v>187</v>
      </c>
      <c r="C77" s="83" t="s">
        <v>313</v>
      </c>
      <c r="D77" s="83" t="s">
        <v>314</v>
      </c>
    </row>
    <row r="78" spans="1:8" x14ac:dyDescent="0.15">
      <c r="A78" s="83" t="s">
        <v>315</v>
      </c>
      <c r="B78" s="83" t="s">
        <v>187</v>
      </c>
      <c r="C78" s="83" t="s">
        <v>190</v>
      </c>
      <c r="D78" s="83" t="s">
        <v>316</v>
      </c>
    </row>
    <row r="79" spans="1:8" x14ac:dyDescent="0.15">
      <c r="A79" s="83"/>
      <c r="B79" s="83"/>
      <c r="C79" s="83" t="s">
        <v>192</v>
      </c>
      <c r="D79" s="83" t="s">
        <v>308</v>
      </c>
    </row>
    <row r="80" spans="1:8" x14ac:dyDescent="0.15">
      <c r="A80" s="83"/>
      <c r="B80" s="83"/>
      <c r="C80" s="83" t="s">
        <v>19</v>
      </c>
      <c r="D80" s="83" t="s">
        <v>20</v>
      </c>
    </row>
    <row r="81" spans="1:4" x14ac:dyDescent="0.15">
      <c r="A81" s="83" t="s">
        <v>21</v>
      </c>
      <c r="B81" s="83" t="s">
        <v>187</v>
      </c>
      <c r="C81" s="83" t="s">
        <v>190</v>
      </c>
      <c r="D81" s="83" t="s">
        <v>22</v>
      </c>
    </row>
    <row r="82" spans="1:4" x14ac:dyDescent="0.15">
      <c r="A82" s="83"/>
      <c r="B82" s="83"/>
      <c r="C82" s="83" t="s">
        <v>192</v>
      </c>
      <c r="D82" s="83" t="s">
        <v>308</v>
      </c>
    </row>
    <row r="83" spans="1:4" x14ac:dyDescent="0.15">
      <c r="A83" s="83" t="s">
        <v>269</v>
      </c>
      <c r="B83" s="83" t="s">
        <v>187</v>
      </c>
      <c r="C83" s="83" t="s">
        <v>270</v>
      </c>
      <c r="D83" s="83" t="s">
        <v>316</v>
      </c>
    </row>
    <row r="84" spans="1:4" x14ac:dyDescent="0.15">
      <c r="A84" s="83" t="s">
        <v>271</v>
      </c>
      <c r="B84" s="83" t="s">
        <v>187</v>
      </c>
      <c r="C84" s="83" t="s">
        <v>190</v>
      </c>
      <c r="D84" s="83" t="s">
        <v>272</v>
      </c>
    </row>
    <row r="85" spans="1:4" x14ac:dyDescent="0.15">
      <c r="A85" s="83"/>
      <c r="B85" s="83"/>
      <c r="C85" s="83" t="s">
        <v>192</v>
      </c>
      <c r="D85" s="83" t="s">
        <v>308</v>
      </c>
    </row>
    <row r="86" spans="1:4" x14ac:dyDescent="0.15">
      <c r="A86" s="83" t="s">
        <v>273</v>
      </c>
      <c r="B86" s="83" t="s">
        <v>187</v>
      </c>
      <c r="C86" s="83" t="s">
        <v>190</v>
      </c>
      <c r="D86" s="83" t="s">
        <v>22</v>
      </c>
    </row>
    <row r="87" spans="1:4" x14ac:dyDescent="0.15">
      <c r="A87" s="83"/>
      <c r="B87" s="83"/>
      <c r="C87" s="83" t="s">
        <v>192</v>
      </c>
      <c r="D87" s="83" t="s">
        <v>308</v>
      </c>
    </row>
    <row r="88" spans="1:4" x14ac:dyDescent="0.15">
      <c r="A88" s="83" t="s">
        <v>195</v>
      </c>
      <c r="B88" s="83" t="s">
        <v>187</v>
      </c>
      <c r="C88" s="83" t="s">
        <v>196</v>
      </c>
      <c r="D88" s="83" t="s">
        <v>197</v>
      </c>
    </row>
    <row r="89" spans="1:4" x14ac:dyDescent="0.15">
      <c r="A89" s="83" t="s">
        <v>198</v>
      </c>
      <c r="B89" s="83" t="s">
        <v>187</v>
      </c>
      <c r="C89" s="83" t="s">
        <v>190</v>
      </c>
      <c r="D89" s="83" t="s">
        <v>272</v>
      </c>
    </row>
    <row r="90" spans="1:4" x14ac:dyDescent="0.15">
      <c r="A90" s="83"/>
      <c r="B90" s="83"/>
      <c r="C90" s="83" t="s">
        <v>192</v>
      </c>
      <c r="D90" s="83" t="s">
        <v>308</v>
      </c>
    </row>
    <row r="91" spans="1:4" x14ac:dyDescent="0.15">
      <c r="A91" s="83" t="s">
        <v>212</v>
      </c>
      <c r="B91" s="83" t="s">
        <v>187</v>
      </c>
      <c r="C91" s="83" t="s">
        <v>213</v>
      </c>
      <c r="D91" s="83" t="s">
        <v>214</v>
      </c>
    </row>
    <row r="92" spans="1:4" x14ac:dyDescent="0.15">
      <c r="A92" s="83" t="s">
        <v>215</v>
      </c>
      <c r="B92" s="83" t="s">
        <v>187</v>
      </c>
      <c r="C92" s="83" t="s">
        <v>190</v>
      </c>
      <c r="D92" s="83" t="s">
        <v>272</v>
      </c>
    </row>
    <row r="93" spans="1:4" x14ac:dyDescent="0.15">
      <c r="A93" s="83"/>
      <c r="B93" s="83"/>
      <c r="C93" s="83" t="s">
        <v>192</v>
      </c>
      <c r="D93" s="83" t="s">
        <v>216</v>
      </c>
    </row>
    <row r="94" spans="1:4" x14ac:dyDescent="0.15">
      <c r="A94" s="83" t="s">
        <v>71</v>
      </c>
      <c r="B94" s="83" t="s">
        <v>187</v>
      </c>
      <c r="C94" s="83" t="s">
        <v>310</v>
      </c>
      <c r="D94" s="83" t="s">
        <v>311</v>
      </c>
    </row>
    <row r="95" spans="1:4" x14ac:dyDescent="0.15">
      <c r="A95" s="83" t="s">
        <v>72</v>
      </c>
      <c r="B95" s="83" t="s">
        <v>187</v>
      </c>
      <c r="C95" s="83" t="s">
        <v>192</v>
      </c>
      <c r="D95" s="83" t="s">
        <v>308</v>
      </c>
    </row>
    <row r="96" spans="1:4" x14ac:dyDescent="0.15">
      <c r="A96" s="83" t="s">
        <v>73</v>
      </c>
      <c r="B96" s="83" t="s">
        <v>187</v>
      </c>
      <c r="C96" s="83" t="s">
        <v>190</v>
      </c>
      <c r="D96" s="83" t="s">
        <v>74</v>
      </c>
    </row>
    <row r="97" spans="1:4" x14ac:dyDescent="0.15">
      <c r="A97" s="83"/>
      <c r="B97" s="83"/>
      <c r="C97" s="83" t="s">
        <v>192</v>
      </c>
      <c r="D97" s="83" t="s">
        <v>308</v>
      </c>
    </row>
    <row r="98" spans="1:4" x14ac:dyDescent="0.15">
      <c r="A98" s="83" t="s">
        <v>336</v>
      </c>
      <c r="B98" s="83" t="s">
        <v>187</v>
      </c>
      <c r="C98" s="83" t="s">
        <v>270</v>
      </c>
      <c r="D98" s="83" t="s">
        <v>316</v>
      </c>
    </row>
    <row r="99" spans="1:4" x14ac:dyDescent="0.15">
      <c r="A99" s="83" t="s">
        <v>337</v>
      </c>
      <c r="B99" s="83" t="s">
        <v>187</v>
      </c>
      <c r="C99" s="83" t="s">
        <v>188</v>
      </c>
      <c r="D99" s="83" t="s">
        <v>338</v>
      </c>
    </row>
    <row r="100" spans="1:4" x14ac:dyDescent="0.15">
      <c r="A100" s="83" t="s">
        <v>339</v>
      </c>
      <c r="B100" s="83" t="s">
        <v>187</v>
      </c>
      <c r="C100" s="83" t="s">
        <v>196</v>
      </c>
      <c r="D100" s="83" t="s">
        <v>197</v>
      </c>
    </row>
    <row r="101" spans="1:4" x14ac:dyDescent="0.15">
      <c r="A101" s="83" t="s">
        <v>340</v>
      </c>
      <c r="B101" s="83" t="s">
        <v>187</v>
      </c>
      <c r="C101" s="83" t="s">
        <v>190</v>
      </c>
      <c r="D101" s="83" t="s">
        <v>316</v>
      </c>
    </row>
    <row r="102" spans="1:4" x14ac:dyDescent="0.15">
      <c r="A102" s="83"/>
      <c r="B102" s="83"/>
      <c r="C102" s="83" t="s">
        <v>192</v>
      </c>
      <c r="D102" s="83" t="s">
        <v>216</v>
      </c>
    </row>
    <row r="103" spans="1:4" x14ac:dyDescent="0.15">
      <c r="A103" s="83"/>
      <c r="B103" s="83"/>
      <c r="C103" s="83" t="s">
        <v>295</v>
      </c>
      <c r="D103" s="83" t="s">
        <v>296</v>
      </c>
    </row>
    <row r="104" spans="1:4" x14ac:dyDescent="0.15">
      <c r="A104" s="83" t="s">
        <v>132</v>
      </c>
      <c r="B104" s="83" t="s">
        <v>187</v>
      </c>
      <c r="C104" s="83" t="s">
        <v>192</v>
      </c>
      <c r="D104" s="83" t="s">
        <v>216</v>
      </c>
    </row>
    <row r="105" spans="1:4" x14ac:dyDescent="0.15">
      <c r="A105" s="83" t="s">
        <v>133</v>
      </c>
      <c r="B105" s="83" t="s">
        <v>187</v>
      </c>
      <c r="C105" s="83" t="s">
        <v>190</v>
      </c>
      <c r="D105" s="83" t="s">
        <v>316</v>
      </c>
    </row>
    <row r="106" spans="1:4" x14ac:dyDescent="0.15">
      <c r="A106" s="83"/>
      <c r="B106" s="83"/>
      <c r="C106" s="83" t="s">
        <v>134</v>
      </c>
      <c r="D106" s="83" t="s">
        <v>296</v>
      </c>
    </row>
    <row r="107" spans="1:4" x14ac:dyDescent="0.15">
      <c r="A107" s="83"/>
      <c r="B107" s="83"/>
      <c r="C107" s="83" t="s">
        <v>192</v>
      </c>
      <c r="D107" s="83" t="s">
        <v>308</v>
      </c>
    </row>
    <row r="108" spans="1:4" x14ac:dyDescent="0.15">
      <c r="A108" s="83" t="s">
        <v>135</v>
      </c>
      <c r="B108" s="83" t="s">
        <v>363</v>
      </c>
      <c r="C108" s="83"/>
      <c r="D108" s="83"/>
    </row>
    <row r="109" spans="1:4" x14ac:dyDescent="0.15">
      <c r="A109" s="83" t="s">
        <v>364</v>
      </c>
      <c r="B109" s="83" t="s">
        <v>187</v>
      </c>
      <c r="C109" s="83" t="s">
        <v>192</v>
      </c>
      <c r="D109" s="83" t="s">
        <v>308</v>
      </c>
    </row>
    <row r="110" spans="1:4" x14ac:dyDescent="0.15">
      <c r="A110" s="83" t="s">
        <v>365</v>
      </c>
      <c r="B110" s="83" t="s">
        <v>187</v>
      </c>
      <c r="C110" s="83" t="s">
        <v>190</v>
      </c>
      <c r="D110" s="83" t="s">
        <v>366</v>
      </c>
    </row>
    <row r="111" spans="1:4" x14ac:dyDescent="0.15">
      <c r="A111" s="83"/>
      <c r="B111" s="83"/>
      <c r="C111" s="83" t="s">
        <v>19</v>
      </c>
      <c r="D111" s="83" t="s">
        <v>367</v>
      </c>
    </row>
    <row r="112" spans="1:4" x14ac:dyDescent="0.15">
      <c r="A112" s="83"/>
      <c r="B112" s="83"/>
      <c r="C112" s="83" t="s">
        <v>192</v>
      </c>
      <c r="D112" s="83" t="s">
        <v>368</v>
      </c>
    </row>
    <row r="113" spans="1:4" x14ac:dyDescent="0.15">
      <c r="A113" s="83" t="s">
        <v>369</v>
      </c>
      <c r="B113" s="83" t="s">
        <v>187</v>
      </c>
      <c r="C113" s="83" t="s">
        <v>310</v>
      </c>
      <c r="D113" s="83" t="s">
        <v>311</v>
      </c>
    </row>
    <row r="114" spans="1:4" x14ac:dyDescent="0.15">
      <c r="A114" s="83" t="s">
        <v>370</v>
      </c>
      <c r="B114" s="83" t="s">
        <v>187</v>
      </c>
      <c r="C114" s="83" t="s">
        <v>190</v>
      </c>
      <c r="D114" s="83" t="s">
        <v>272</v>
      </c>
    </row>
    <row r="115" spans="1:4" x14ac:dyDescent="0.15">
      <c r="A115" s="83"/>
      <c r="B115" s="83"/>
      <c r="C115" s="83" t="s">
        <v>295</v>
      </c>
      <c r="D115" s="83" t="s">
        <v>296</v>
      </c>
    </row>
    <row r="116" spans="1:4" x14ac:dyDescent="0.15">
      <c r="A116" s="83"/>
      <c r="B116" s="83"/>
      <c r="C116" s="83" t="s">
        <v>192</v>
      </c>
      <c r="D116" s="83" t="s">
        <v>308</v>
      </c>
    </row>
    <row r="117" spans="1:4" x14ac:dyDescent="0.15">
      <c r="A117" s="83" t="s">
        <v>371</v>
      </c>
      <c r="B117" s="83" t="s">
        <v>187</v>
      </c>
      <c r="C117" s="83" t="s">
        <v>190</v>
      </c>
      <c r="D117" s="83" t="s">
        <v>272</v>
      </c>
    </row>
    <row r="118" spans="1:4" x14ac:dyDescent="0.15">
      <c r="A118" s="83"/>
      <c r="B118" s="83"/>
      <c r="C118" s="83" t="s">
        <v>192</v>
      </c>
      <c r="D118" s="83" t="s">
        <v>216</v>
      </c>
    </row>
    <row r="119" spans="1:4" x14ac:dyDescent="0.15">
      <c r="A119" s="83" t="s">
        <v>372</v>
      </c>
      <c r="B119" s="83" t="s">
        <v>187</v>
      </c>
      <c r="C119" s="83" t="s">
        <v>270</v>
      </c>
      <c r="D119" s="83" t="s">
        <v>316</v>
      </c>
    </row>
    <row r="120" spans="1:4" x14ac:dyDescent="0.15">
      <c r="A120" s="83" t="s">
        <v>78</v>
      </c>
      <c r="B120" s="83" t="s">
        <v>187</v>
      </c>
      <c r="C120" s="83" t="s">
        <v>192</v>
      </c>
      <c r="D120" s="83" t="s">
        <v>308</v>
      </c>
    </row>
    <row r="121" spans="1:4" x14ac:dyDescent="0.15">
      <c r="A121" s="83" t="s">
        <v>79</v>
      </c>
      <c r="B121" s="83" t="s">
        <v>187</v>
      </c>
      <c r="C121" s="83" t="s">
        <v>190</v>
      </c>
      <c r="D121" s="83" t="s">
        <v>316</v>
      </c>
    </row>
    <row r="122" spans="1:4" x14ac:dyDescent="0.15">
      <c r="A122" s="83"/>
      <c r="B122" s="83"/>
      <c r="C122" s="83" t="s">
        <v>192</v>
      </c>
      <c r="D122" s="83" t="s">
        <v>216</v>
      </c>
    </row>
    <row r="123" spans="1:4" x14ac:dyDescent="0.15">
      <c r="A123" s="83" t="s">
        <v>80</v>
      </c>
      <c r="B123" s="83" t="s">
        <v>187</v>
      </c>
      <c r="C123" s="83" t="s">
        <v>196</v>
      </c>
      <c r="D123" s="83" t="s">
        <v>197</v>
      </c>
    </row>
    <row r="124" spans="1:4" x14ac:dyDescent="0.15">
      <c r="A124" s="83" t="s">
        <v>328</v>
      </c>
      <c r="B124" s="83" t="s">
        <v>187</v>
      </c>
      <c r="C124" s="83" t="s">
        <v>192</v>
      </c>
      <c r="D124" s="83" t="s">
        <v>308</v>
      </c>
    </row>
    <row r="125" spans="1:4" x14ac:dyDescent="0.15">
      <c r="A125" s="83" t="s">
        <v>329</v>
      </c>
      <c r="B125" s="83" t="s">
        <v>363</v>
      </c>
      <c r="C125" s="83"/>
      <c r="D125" s="83"/>
    </row>
    <row r="126" spans="1:4" x14ac:dyDescent="0.15">
      <c r="A126" s="83" t="s">
        <v>330</v>
      </c>
      <c r="B126" s="83" t="s">
        <v>363</v>
      </c>
      <c r="C126" s="83" t="s">
        <v>295</v>
      </c>
      <c r="D126" s="83" t="s">
        <v>296</v>
      </c>
    </row>
    <row r="127" spans="1:4" x14ac:dyDescent="0.15">
      <c r="A127" s="83" t="s">
        <v>330</v>
      </c>
      <c r="B127" s="83" t="s">
        <v>187</v>
      </c>
      <c r="C127" s="83" t="s">
        <v>200</v>
      </c>
      <c r="D127" s="83" t="s">
        <v>296</v>
      </c>
    </row>
    <row r="128" spans="1:4" x14ac:dyDescent="0.15">
      <c r="A128" s="83"/>
      <c r="B128" s="83"/>
      <c r="C128" s="83" t="s">
        <v>200</v>
      </c>
      <c r="D128" s="83" t="s">
        <v>201</v>
      </c>
    </row>
  </sheetData>
  <mergeCells count="6">
    <mergeCell ref="I7:I8"/>
    <mergeCell ref="A1:B1"/>
    <mergeCell ref="A7:B7"/>
    <mergeCell ref="C7:E7"/>
    <mergeCell ref="F7:G7"/>
    <mergeCell ref="H7:H8"/>
  </mergeCells>
  <phoneticPr fontId="13" type="noConversion"/>
  <pageMargins left="0.75" right="0.75" top="1" bottom="1" header="0.5" footer="0.5"/>
  <pageSetup paperSize="0" orientation="portrait" horizontalDpi="4294967292" verticalDpi="4294967292"/>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O11"/>
  <sheetViews>
    <sheetView zoomScale="125" workbookViewId="0">
      <selection activeCell="F9" sqref="F9"/>
    </sheetView>
  </sheetViews>
  <sheetFormatPr baseColWidth="10" defaultRowHeight="13" x14ac:dyDescent="0.15"/>
  <cols>
    <col min="5" max="5" width="20.1640625" customWidth="1"/>
    <col min="6" max="6" width="12" bestFit="1" customWidth="1"/>
  </cols>
  <sheetData>
    <row r="1" spans="1:15" s="195" customFormat="1" ht="14" x14ac:dyDescent="0.15">
      <c r="A1" s="197" t="s">
        <v>425</v>
      </c>
      <c r="F1" s="196"/>
      <c r="G1" s="196"/>
      <c r="H1" s="196"/>
      <c r="I1" s="196"/>
      <c r="J1" s="196"/>
      <c r="O1" s="175"/>
    </row>
    <row r="2" spans="1:15" s="195" customFormat="1" ht="14" x14ac:dyDescent="0.15">
      <c r="A2" s="490" t="s">
        <v>222</v>
      </c>
      <c r="B2" s="348"/>
      <c r="C2" s="348"/>
      <c r="D2" s="348"/>
      <c r="E2" s="267"/>
      <c r="F2" s="196"/>
      <c r="G2" s="196"/>
      <c r="H2" s="196"/>
      <c r="I2" s="196"/>
      <c r="J2" s="196"/>
      <c r="O2" s="175"/>
    </row>
    <row r="4" spans="1:15" ht="16" customHeight="1" x14ac:dyDescent="0.15">
      <c r="B4" s="488" t="s">
        <v>445</v>
      </c>
      <c r="C4" s="488"/>
      <c r="D4" s="488"/>
      <c r="E4" s="344"/>
      <c r="F4" s="200">
        <f>'Table 4.3-BS Budget'!L193</f>
        <v>0</v>
      </c>
      <c r="G4" s="146"/>
    </row>
    <row r="5" spans="1:15" ht="16" customHeight="1" x14ac:dyDescent="0.15">
      <c r="B5" s="491" t="s">
        <v>444</v>
      </c>
      <c r="C5" s="492"/>
      <c r="D5" s="492"/>
      <c r="E5" s="493"/>
      <c r="F5" s="200">
        <f>'Table 5.3-SS CF'!F15</f>
        <v>0</v>
      </c>
      <c r="G5" s="146"/>
    </row>
    <row r="6" spans="1:15" ht="14" x14ac:dyDescent="0.15">
      <c r="B6" s="489" t="s">
        <v>443</v>
      </c>
      <c r="C6" s="489"/>
      <c r="D6" s="489"/>
      <c r="E6" s="344"/>
      <c r="F6" s="201">
        <f>'Table 5.1-SS Summary'!F16</f>
        <v>0</v>
      </c>
    </row>
    <row r="7" spans="1:15" ht="14" x14ac:dyDescent="0.15">
      <c r="B7" s="270" t="s">
        <v>446</v>
      </c>
      <c r="C7" s="270"/>
      <c r="D7" s="270"/>
      <c r="E7" s="266"/>
      <c r="F7" s="201">
        <f>'Table 6.1-Tech Ex_Pool'!K17</f>
        <v>0</v>
      </c>
    </row>
    <row r="8" spans="1:15" ht="14" x14ac:dyDescent="0.15">
      <c r="B8" s="275" t="s">
        <v>442</v>
      </c>
      <c r="C8" s="275"/>
      <c r="D8" s="275"/>
      <c r="E8" s="274"/>
      <c r="F8" s="201">
        <f>'Table 6.1-Tech Ex_Pool'!H30</f>
        <v>0</v>
      </c>
    </row>
    <row r="9" spans="1:15" ht="14" x14ac:dyDescent="0.15">
      <c r="B9" s="489" t="s">
        <v>343</v>
      </c>
      <c r="C9" s="489"/>
      <c r="D9" s="489"/>
      <c r="E9" s="344"/>
      <c r="F9" s="202"/>
    </row>
    <row r="10" spans="1:15" ht="18" x14ac:dyDescent="0.2">
      <c r="D10" s="273"/>
      <c r="E10" s="15"/>
    </row>
    <row r="11" spans="1:15" ht="16" x14ac:dyDescent="0.2">
      <c r="D11" s="434" t="s">
        <v>342</v>
      </c>
      <c r="E11" s="334"/>
      <c r="F11" s="147">
        <f>SUM(F4:F9)</f>
        <v>0</v>
      </c>
    </row>
  </sheetData>
  <mergeCells count="6">
    <mergeCell ref="D11:E11"/>
    <mergeCell ref="B4:E4"/>
    <mergeCell ref="B6:E6"/>
    <mergeCell ref="A2:D2"/>
    <mergeCell ref="B9:E9"/>
    <mergeCell ref="B5:E5"/>
  </mergeCells>
  <phoneticPr fontId="13" type="noConversion"/>
  <pageMargins left="0.75" right="0.75" top="1" bottom="1" header="0.5" footer="0.5"/>
  <pageSetup paperSize="0" orientation="portrait" horizontalDpi="4294967292" verticalDpi="429496729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17"/>
  <sheetViews>
    <sheetView tabSelected="1" workbookViewId="0">
      <selection activeCell="A17" sqref="A17"/>
    </sheetView>
  </sheetViews>
  <sheetFormatPr baseColWidth="10" defaultRowHeight="13" x14ac:dyDescent="0.15"/>
  <sheetData>
    <row r="1" spans="1:8" ht="18" x14ac:dyDescent="0.2">
      <c r="A1" s="304" t="s">
        <v>50</v>
      </c>
      <c r="B1" s="304"/>
      <c r="C1" s="304"/>
      <c r="D1" s="304"/>
      <c r="E1" s="304"/>
      <c r="F1" s="304"/>
    </row>
    <row r="2" spans="1:8" ht="18" x14ac:dyDescent="0.2">
      <c r="A2" s="304" t="s">
        <v>51</v>
      </c>
      <c r="B2" s="304"/>
      <c r="C2" s="304"/>
      <c r="D2" s="304"/>
      <c r="E2" s="304"/>
      <c r="F2" s="304"/>
    </row>
    <row r="3" spans="1:8" ht="18" x14ac:dyDescent="0.2">
      <c r="A3" s="164"/>
    </row>
    <row r="4" spans="1:8" ht="16" x14ac:dyDescent="0.2">
      <c r="A4" s="305" t="s">
        <v>42</v>
      </c>
      <c r="B4" s="305"/>
      <c r="C4" s="305"/>
      <c r="D4" s="305"/>
      <c r="E4" s="305"/>
      <c r="F4" s="305"/>
      <c r="G4" s="165"/>
      <c r="H4" s="165"/>
    </row>
    <row r="6" spans="1:8" ht="116" customHeight="1" x14ac:dyDescent="0.2">
      <c r="A6" s="306" t="s">
        <v>407</v>
      </c>
      <c r="B6" s="300"/>
      <c r="C6" s="300"/>
      <c r="D6" s="300"/>
      <c r="E6" s="300"/>
      <c r="F6" s="300"/>
      <c r="G6" s="1"/>
      <c r="H6" s="1"/>
    </row>
    <row r="7" spans="1:8" ht="16" x14ac:dyDescent="0.2">
      <c r="A7" s="165"/>
    </row>
    <row r="8" spans="1:8" ht="16" x14ac:dyDescent="0.2">
      <c r="A8" s="165" t="s">
        <v>49</v>
      </c>
    </row>
    <row r="9" spans="1:8" ht="66" customHeight="1" x14ac:dyDescent="0.2">
      <c r="A9" s="303" t="s">
        <v>28</v>
      </c>
      <c r="B9" s="303"/>
      <c r="C9" s="303"/>
      <c r="D9" s="303"/>
      <c r="E9" s="303"/>
      <c r="F9" s="303"/>
    </row>
    <row r="10" spans="1:8" ht="16" x14ac:dyDescent="0.2">
      <c r="A10" s="166" t="s">
        <v>237</v>
      </c>
    </row>
    <row r="11" spans="1:8" ht="16" x14ac:dyDescent="0.2">
      <c r="A11" s="165" t="s">
        <v>52</v>
      </c>
    </row>
    <row r="12" spans="1:8" ht="35" customHeight="1" x14ac:dyDescent="0.2">
      <c r="A12" s="299" t="s">
        <v>376</v>
      </c>
      <c r="B12" s="300"/>
      <c r="C12" s="300"/>
      <c r="D12" s="300"/>
      <c r="E12" s="300"/>
      <c r="F12" s="300"/>
      <c r="G12" s="1"/>
      <c r="H12" s="1"/>
    </row>
    <row r="13" spans="1:8" ht="18" x14ac:dyDescent="0.2">
      <c r="A13" s="166"/>
      <c r="B13" s="307" t="s">
        <v>26</v>
      </c>
      <c r="C13" s="307"/>
      <c r="D13" s="307"/>
      <c r="E13" s="307"/>
      <c r="F13" s="307"/>
      <c r="G13" s="307"/>
      <c r="H13" s="307"/>
    </row>
    <row r="14" spans="1:8" ht="50" customHeight="1" x14ac:dyDescent="0.2">
      <c r="A14" s="301" t="s">
        <v>419</v>
      </c>
      <c r="B14" s="302"/>
      <c r="C14" s="302"/>
      <c r="D14" s="302"/>
      <c r="E14" s="302"/>
      <c r="F14" s="302"/>
      <c r="G14" s="24"/>
      <c r="H14" s="24"/>
    </row>
    <row r="15" spans="1:8" ht="31" customHeight="1" x14ac:dyDescent="0.2">
      <c r="A15" s="299" t="s">
        <v>409</v>
      </c>
      <c r="B15" s="300"/>
      <c r="C15" s="300"/>
      <c r="D15" s="300"/>
      <c r="E15" s="300"/>
      <c r="F15" s="300"/>
      <c r="G15" s="24"/>
      <c r="H15" s="24"/>
    </row>
    <row r="16" spans="1:8" ht="33" customHeight="1" x14ac:dyDescent="0.2">
      <c r="A16" s="299" t="s">
        <v>431</v>
      </c>
      <c r="B16" s="300"/>
      <c r="C16" s="300"/>
      <c r="D16" s="300"/>
      <c r="E16" s="300"/>
      <c r="F16" s="300"/>
    </row>
    <row r="17" spans="1:1" x14ac:dyDescent="0.15">
      <c r="A17" s="494" t="s">
        <v>455</v>
      </c>
    </row>
  </sheetData>
  <mergeCells count="10">
    <mergeCell ref="A16:F16"/>
    <mergeCell ref="A14:F14"/>
    <mergeCell ref="A15:F15"/>
    <mergeCell ref="A9:F9"/>
    <mergeCell ref="A1:F1"/>
    <mergeCell ref="A2:F2"/>
    <mergeCell ref="A4:F4"/>
    <mergeCell ref="A6:F6"/>
    <mergeCell ref="A12:F12"/>
    <mergeCell ref="B13:H13"/>
  </mergeCells>
  <phoneticPr fontId="13" type="noConversion"/>
  <hyperlinks>
    <hyperlink ref="B13" r:id="rId1" xr:uid="{00000000-0004-0000-0100-000000000000}"/>
    <hyperlink ref="C13" r:id="rId2" display="http://www.nsf.gov/geo/oce/programs/ips/index.jsp" xr:uid="{00000000-0004-0000-0100-000001000000}"/>
    <hyperlink ref="D13" r:id="rId3" display="http://www.nsf.gov/geo/oce/programs/ips/index.jsp" xr:uid="{00000000-0004-0000-0100-000002000000}"/>
    <hyperlink ref="E13" r:id="rId4" display="http://www.nsf.gov/geo/oce/programs/ips/index.jsp" xr:uid="{00000000-0004-0000-0100-000003000000}"/>
    <hyperlink ref="F13" r:id="rId5" display="http://www.nsf.gov/geo/oce/programs/ips/index.jsp" xr:uid="{00000000-0004-0000-0100-000004000000}"/>
    <hyperlink ref="G13" r:id="rId6" display="http://www.nsf.gov/geo/oce/programs/ips/index.jsp" xr:uid="{00000000-0004-0000-0100-000005000000}"/>
    <hyperlink ref="H13" r:id="rId7" display="http://www.nsf.gov/geo/oce/programs/ips/index.jsp" xr:uid="{00000000-0004-0000-0100-000006000000}"/>
  </hyperlinks>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21"/>
  <sheetViews>
    <sheetView zoomScale="125" workbookViewId="0">
      <selection activeCell="D42" sqref="D42"/>
    </sheetView>
  </sheetViews>
  <sheetFormatPr baseColWidth="10" defaultRowHeight="13" x14ac:dyDescent="0.15"/>
  <cols>
    <col min="1" max="1" width="16.33203125" customWidth="1"/>
    <col min="2" max="2" width="9.6640625" customWidth="1"/>
    <col min="3" max="4" width="10" customWidth="1"/>
  </cols>
  <sheetData>
    <row r="1" spans="1:4" s="99" customFormat="1" x14ac:dyDescent="0.15">
      <c r="A1" s="99" t="s">
        <v>221</v>
      </c>
    </row>
    <row r="2" spans="1:4" x14ac:dyDescent="0.15">
      <c r="A2" s="5" t="s">
        <v>114</v>
      </c>
    </row>
    <row r="3" spans="1:4" ht="14" thickBot="1" x14ac:dyDescent="0.2">
      <c r="A3" s="56"/>
    </row>
    <row r="4" spans="1:4" ht="28" customHeight="1" thickBot="1" x14ac:dyDescent="0.2">
      <c r="A4" s="56" t="s">
        <v>109</v>
      </c>
      <c r="B4" s="181" t="s">
        <v>405</v>
      </c>
      <c r="C4" s="181" t="s">
        <v>403</v>
      </c>
      <c r="D4" s="181" t="s">
        <v>404</v>
      </c>
    </row>
    <row r="5" spans="1:4" ht="14" x14ac:dyDescent="0.15">
      <c r="A5" s="87" t="s">
        <v>110</v>
      </c>
      <c r="B5" s="91"/>
      <c r="C5" s="91"/>
      <c r="D5" s="91"/>
    </row>
    <row r="6" spans="1:4" ht="14" x14ac:dyDescent="0.15">
      <c r="A6" s="211" t="s">
        <v>391</v>
      </c>
      <c r="B6" s="210"/>
      <c r="C6" s="210"/>
      <c r="D6" s="210"/>
    </row>
    <row r="7" spans="1:4" ht="14" x14ac:dyDescent="0.15">
      <c r="A7" s="87" t="s">
        <v>111</v>
      </c>
      <c r="B7" s="92"/>
      <c r="C7" s="92"/>
      <c r="D7" s="92"/>
    </row>
    <row r="8" spans="1:4" ht="14" x14ac:dyDescent="0.15">
      <c r="A8" s="87" t="s">
        <v>112</v>
      </c>
      <c r="B8" s="92"/>
      <c r="C8" s="92"/>
      <c r="D8" s="92"/>
    </row>
    <row r="9" spans="1:4" ht="14" x14ac:dyDescent="0.15">
      <c r="A9" s="87" t="s">
        <v>182</v>
      </c>
      <c r="B9" s="92"/>
      <c r="C9" s="92"/>
      <c r="D9" s="92"/>
    </row>
    <row r="10" spans="1:4" ht="14" x14ac:dyDescent="0.15">
      <c r="A10" s="87" t="s">
        <v>183</v>
      </c>
      <c r="B10" s="92"/>
      <c r="C10" s="92"/>
      <c r="D10" s="92"/>
    </row>
    <row r="11" spans="1:4" ht="14" x14ac:dyDescent="0.15">
      <c r="A11" s="211" t="s">
        <v>393</v>
      </c>
      <c r="B11" s="92"/>
      <c r="C11" s="92"/>
      <c r="D11" s="92"/>
    </row>
    <row r="12" spans="1:4" ht="14" x14ac:dyDescent="0.15">
      <c r="A12" s="211" t="s">
        <v>397</v>
      </c>
      <c r="B12" s="92"/>
      <c r="C12" s="92"/>
      <c r="D12" s="92"/>
    </row>
    <row r="13" spans="1:4" ht="14" x14ac:dyDescent="0.15">
      <c r="A13" s="211" t="s">
        <v>396</v>
      </c>
      <c r="B13" s="92"/>
      <c r="C13" s="92"/>
      <c r="D13" s="92"/>
    </row>
    <row r="14" spans="1:4" ht="14" x14ac:dyDescent="0.15">
      <c r="A14" s="211" t="s">
        <v>394</v>
      </c>
      <c r="B14" s="92"/>
      <c r="C14" s="92"/>
      <c r="D14" s="92"/>
    </row>
    <row r="15" spans="1:4" ht="14" x14ac:dyDescent="0.15">
      <c r="A15" s="211" t="s">
        <v>392</v>
      </c>
      <c r="B15" s="92"/>
      <c r="C15" s="92"/>
      <c r="D15" s="92"/>
    </row>
    <row r="16" spans="1:4" ht="14" x14ac:dyDescent="0.15">
      <c r="A16" s="211" t="s">
        <v>395</v>
      </c>
      <c r="B16" s="92"/>
      <c r="C16" s="92"/>
      <c r="D16" s="92"/>
    </row>
    <row r="17" spans="1:4" ht="14" x14ac:dyDescent="0.15">
      <c r="A17" s="87" t="s">
        <v>113</v>
      </c>
      <c r="B17" s="92"/>
      <c r="C17" s="92"/>
      <c r="D17" s="92"/>
    </row>
    <row r="18" spans="1:4" x14ac:dyDescent="0.15">
      <c r="A18" s="212"/>
      <c r="B18" s="92"/>
      <c r="C18" s="92"/>
      <c r="D18" s="92"/>
    </row>
    <row r="19" spans="1:4" x14ac:dyDescent="0.15">
      <c r="A19" s="212"/>
      <c r="B19" s="92"/>
      <c r="C19" s="92"/>
      <c r="D19" s="92"/>
    </row>
    <row r="20" spans="1:4" x14ac:dyDescent="0.15">
      <c r="A20" s="87"/>
      <c r="B20" s="93"/>
      <c r="C20" s="93"/>
      <c r="D20" s="93"/>
    </row>
    <row r="21" spans="1:4" ht="15" customHeight="1" thickBot="1" x14ac:dyDescent="0.2">
      <c r="A21" s="107" t="s">
        <v>181</v>
      </c>
      <c r="B21" s="209">
        <f>SUM(B5:B17)</f>
        <v>0</v>
      </c>
      <c r="C21" s="209">
        <f>SUM(C5:C17)</f>
        <v>0</v>
      </c>
      <c r="D21" s="209">
        <f>SUM(D5:D17)</f>
        <v>0</v>
      </c>
    </row>
  </sheetData>
  <phoneticPr fontId="13" type="noConversion"/>
  <pageMargins left="0.75" right="0.75" top="1" bottom="1" header="0.5" footer="0.5"/>
  <pageSetup orientation="portrait" horizontalDpi="4294967292" verticalDpi="4294967292"/>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41"/>
  <sheetViews>
    <sheetView zoomScale="125" zoomScaleNormal="100" workbookViewId="0">
      <selection activeCell="A6" sqref="A6:E17"/>
    </sheetView>
  </sheetViews>
  <sheetFormatPr baseColWidth="10" defaultRowHeight="13" x14ac:dyDescent="0.15"/>
  <cols>
    <col min="1" max="1" width="17.5" customWidth="1"/>
    <col min="2" max="2" width="12.6640625" customWidth="1"/>
    <col min="3" max="3" width="9" customWidth="1"/>
  </cols>
  <sheetData>
    <row r="1" spans="1:5" s="195" customFormat="1" ht="14" x14ac:dyDescent="0.15">
      <c r="A1" s="195" t="s">
        <v>219</v>
      </c>
    </row>
    <row r="2" spans="1:5" s="195" customFormat="1" ht="14" x14ac:dyDescent="0.15">
      <c r="A2" s="199" t="s">
        <v>220</v>
      </c>
      <c r="B2" s="198"/>
    </row>
    <row r="3" spans="1:5" x14ac:dyDescent="0.15">
      <c r="A3" s="5" t="s">
        <v>161</v>
      </c>
    </row>
    <row r="5" spans="1:5" ht="28" x14ac:dyDescent="0.15">
      <c r="A5" s="2" t="s">
        <v>53</v>
      </c>
      <c r="B5" s="2" t="s">
        <v>5</v>
      </c>
      <c r="C5" s="57" t="s">
        <v>233</v>
      </c>
      <c r="D5" s="106" t="s">
        <v>234</v>
      </c>
      <c r="E5" s="57" t="s">
        <v>235</v>
      </c>
    </row>
    <row r="6" spans="1:5" x14ac:dyDescent="0.15">
      <c r="A6" s="182"/>
      <c r="B6" s="182"/>
      <c r="C6" s="94"/>
      <c r="D6" s="94"/>
      <c r="E6" s="95">
        <f>C6-D6</f>
        <v>0</v>
      </c>
    </row>
    <row r="7" spans="1:5" x14ac:dyDescent="0.15">
      <c r="A7" s="183"/>
      <c r="B7" s="183"/>
      <c r="C7" s="50"/>
      <c r="D7" s="50"/>
      <c r="E7" s="96">
        <f t="shared" ref="E7:E23" si="0">C7-D7</f>
        <v>0</v>
      </c>
    </row>
    <row r="8" spans="1:5" x14ac:dyDescent="0.15">
      <c r="A8" s="183"/>
      <c r="B8" s="183"/>
      <c r="C8" s="50"/>
      <c r="D8" s="50"/>
      <c r="E8" s="96">
        <f t="shared" si="0"/>
        <v>0</v>
      </c>
    </row>
    <row r="9" spans="1:5" x14ac:dyDescent="0.15">
      <c r="A9" s="183"/>
      <c r="B9" s="183"/>
      <c r="C9" s="50"/>
      <c r="D9" s="50"/>
      <c r="E9" s="96">
        <f t="shared" si="0"/>
        <v>0</v>
      </c>
    </row>
    <row r="10" spans="1:5" x14ac:dyDescent="0.15">
      <c r="A10" s="183"/>
      <c r="B10" s="183"/>
      <c r="C10" s="50"/>
      <c r="D10" s="50"/>
      <c r="E10" s="96">
        <f t="shared" si="0"/>
        <v>0</v>
      </c>
    </row>
    <row r="11" spans="1:5" x14ac:dyDescent="0.15">
      <c r="A11" s="183"/>
      <c r="B11" s="183"/>
      <c r="C11" s="50"/>
      <c r="D11" s="50"/>
      <c r="E11" s="96">
        <f t="shared" si="0"/>
        <v>0</v>
      </c>
    </row>
    <row r="12" spans="1:5" x14ac:dyDescent="0.15">
      <c r="A12" s="183"/>
      <c r="B12" s="183"/>
      <c r="C12" s="50"/>
      <c r="D12" s="50"/>
      <c r="E12" s="96">
        <f t="shared" si="0"/>
        <v>0</v>
      </c>
    </row>
    <row r="13" spans="1:5" x14ac:dyDescent="0.15">
      <c r="A13" s="183"/>
      <c r="B13" s="183"/>
      <c r="C13" s="50"/>
      <c r="D13" s="50"/>
      <c r="E13" s="96">
        <f t="shared" si="0"/>
        <v>0</v>
      </c>
    </row>
    <row r="14" spans="1:5" x14ac:dyDescent="0.15">
      <c r="A14" s="183"/>
      <c r="B14" s="183"/>
      <c r="C14" s="50"/>
      <c r="D14" s="50"/>
      <c r="E14" s="96">
        <f t="shared" si="0"/>
        <v>0</v>
      </c>
    </row>
    <row r="15" spans="1:5" x14ac:dyDescent="0.15">
      <c r="A15" s="183"/>
      <c r="B15" s="183"/>
      <c r="C15" s="50"/>
      <c r="D15" s="50"/>
      <c r="E15" s="96">
        <f t="shared" si="0"/>
        <v>0</v>
      </c>
    </row>
    <row r="16" spans="1:5" x14ac:dyDescent="0.15">
      <c r="A16" s="183"/>
      <c r="B16" s="183"/>
      <c r="C16" s="50"/>
      <c r="D16" s="50"/>
      <c r="E16" s="96">
        <f t="shared" si="0"/>
        <v>0</v>
      </c>
    </row>
    <row r="17" spans="1:7" x14ac:dyDescent="0.15">
      <c r="A17" s="183"/>
      <c r="B17" s="183"/>
      <c r="C17" s="50"/>
      <c r="D17" s="50"/>
      <c r="E17" s="96">
        <f t="shared" si="0"/>
        <v>0</v>
      </c>
    </row>
    <row r="18" spans="1:7" x14ac:dyDescent="0.15">
      <c r="A18" s="183"/>
      <c r="B18" s="183"/>
      <c r="C18" s="50"/>
      <c r="D18" s="50"/>
      <c r="E18" s="96">
        <f t="shared" si="0"/>
        <v>0</v>
      </c>
    </row>
    <row r="19" spans="1:7" x14ac:dyDescent="0.15">
      <c r="A19" s="183"/>
      <c r="B19" s="183"/>
      <c r="C19" s="50"/>
      <c r="D19" s="50"/>
      <c r="E19" s="96">
        <f t="shared" si="0"/>
        <v>0</v>
      </c>
    </row>
    <row r="20" spans="1:7" x14ac:dyDescent="0.15">
      <c r="A20" s="183"/>
      <c r="B20" s="183"/>
      <c r="C20" s="50"/>
      <c r="D20" s="50"/>
      <c r="E20" s="96">
        <f t="shared" si="0"/>
        <v>0</v>
      </c>
    </row>
    <row r="21" spans="1:7" x14ac:dyDescent="0.15">
      <c r="A21" s="183"/>
      <c r="B21" s="183"/>
      <c r="C21" s="50"/>
      <c r="D21" s="50"/>
      <c r="E21" s="96">
        <f t="shared" si="0"/>
        <v>0</v>
      </c>
    </row>
    <row r="22" spans="1:7" x14ac:dyDescent="0.15">
      <c r="A22" s="183"/>
      <c r="B22" s="183"/>
      <c r="C22" s="50"/>
      <c r="D22" s="50"/>
      <c r="E22" s="96">
        <f t="shared" si="0"/>
        <v>0</v>
      </c>
    </row>
    <row r="23" spans="1:7" x14ac:dyDescent="0.15">
      <c r="A23" s="183"/>
      <c r="B23" s="183"/>
      <c r="C23" s="50"/>
      <c r="D23" s="50"/>
      <c r="E23" s="96">
        <f t="shared" si="0"/>
        <v>0</v>
      </c>
    </row>
    <row r="25" spans="1:7" ht="25" customHeight="1" x14ac:dyDescent="0.15">
      <c r="A25" s="310" t="s">
        <v>430</v>
      </c>
      <c r="B25" s="310"/>
      <c r="C25" s="310"/>
      <c r="D25" s="310"/>
      <c r="E25" s="310"/>
      <c r="F25" s="310"/>
      <c r="G25" s="310"/>
    </row>
    <row r="28" spans="1:7" ht="12" customHeight="1" x14ac:dyDescent="0.15">
      <c r="A28" s="312" t="s">
        <v>294</v>
      </c>
      <c r="B28" s="312"/>
      <c r="C28" s="312"/>
      <c r="D28" s="312"/>
      <c r="E28" s="88"/>
      <c r="F28" s="88"/>
      <c r="G28" s="88"/>
    </row>
    <row r="29" spans="1:7" ht="105" customHeight="1" x14ac:dyDescent="0.15">
      <c r="A29" s="308"/>
      <c r="B29" s="309"/>
      <c r="C29" s="309"/>
      <c r="D29" s="309"/>
      <c r="E29" s="309"/>
      <c r="F29" s="309"/>
      <c r="G29" s="309"/>
    </row>
    <row r="30" spans="1:7" ht="14" customHeight="1" x14ac:dyDescent="0.15">
      <c r="A30" s="88"/>
      <c r="B30" s="88"/>
      <c r="C30" s="88"/>
      <c r="D30" s="88"/>
      <c r="E30" s="88"/>
      <c r="F30" s="88"/>
      <c r="G30" s="88"/>
    </row>
    <row r="31" spans="1:7" ht="12" customHeight="1" x14ac:dyDescent="0.15">
      <c r="A31" s="312" t="s">
        <v>184</v>
      </c>
      <c r="B31" s="312"/>
      <c r="C31" s="312"/>
      <c r="D31" s="312"/>
      <c r="E31" s="88"/>
      <c r="F31" s="88"/>
      <c r="G31" s="88"/>
    </row>
    <row r="32" spans="1:7" ht="124" customHeight="1" x14ac:dyDescent="0.15">
      <c r="A32" s="308"/>
      <c r="B32" s="309"/>
      <c r="C32" s="309"/>
      <c r="D32" s="309"/>
      <c r="E32" s="309"/>
      <c r="F32" s="309"/>
      <c r="G32" s="309"/>
    </row>
    <row r="33" spans="1:7" ht="14" customHeight="1" x14ac:dyDescent="0.15">
      <c r="A33" s="88"/>
      <c r="B33" s="88"/>
      <c r="C33" s="88"/>
      <c r="D33" s="88"/>
      <c r="E33" s="88"/>
      <c r="F33" s="88"/>
      <c r="G33" s="88"/>
    </row>
    <row r="34" spans="1:7" ht="12" customHeight="1" x14ac:dyDescent="0.15">
      <c r="A34" s="312" t="s">
        <v>33</v>
      </c>
      <c r="B34" s="312"/>
      <c r="C34" s="312"/>
      <c r="D34" s="312"/>
      <c r="E34" s="88"/>
      <c r="F34" s="88"/>
      <c r="G34" s="88"/>
    </row>
    <row r="35" spans="1:7" ht="120" customHeight="1" x14ac:dyDescent="0.15">
      <c r="A35" s="308"/>
      <c r="B35" s="309"/>
      <c r="C35" s="309"/>
      <c r="D35" s="309"/>
      <c r="E35" s="309"/>
      <c r="F35" s="309"/>
      <c r="G35" s="309"/>
    </row>
    <row r="36" spans="1:7" ht="14" customHeight="1" x14ac:dyDescent="0.15">
      <c r="A36" s="88"/>
      <c r="B36" s="88"/>
      <c r="C36" s="88"/>
      <c r="D36" s="88"/>
      <c r="E36" s="88"/>
      <c r="F36" s="88"/>
      <c r="G36" s="88"/>
    </row>
    <row r="37" spans="1:7" ht="12" customHeight="1" x14ac:dyDescent="0.15">
      <c r="A37" s="312" t="s">
        <v>34</v>
      </c>
      <c r="B37" s="312"/>
      <c r="C37" s="312"/>
      <c r="D37" s="312"/>
      <c r="E37" s="88"/>
      <c r="F37" s="88"/>
      <c r="G37" s="88"/>
    </row>
    <row r="38" spans="1:7" ht="127" customHeight="1" x14ac:dyDescent="0.15">
      <c r="A38" s="313"/>
      <c r="B38" s="314"/>
      <c r="C38" s="314"/>
      <c r="D38" s="314"/>
      <c r="E38" s="314"/>
      <c r="F38" s="314"/>
      <c r="G38" s="314"/>
    </row>
    <row r="40" spans="1:7" ht="27" customHeight="1" x14ac:dyDescent="0.15">
      <c r="A40" s="311" t="s">
        <v>66</v>
      </c>
      <c r="B40" s="311"/>
      <c r="C40" s="311"/>
      <c r="D40" s="311"/>
      <c r="E40" s="311"/>
    </row>
    <row r="41" spans="1:7" ht="124" customHeight="1" x14ac:dyDescent="0.15">
      <c r="A41" s="308"/>
      <c r="B41" s="309"/>
      <c r="C41" s="309"/>
      <c r="D41" s="309"/>
      <c r="E41" s="309"/>
      <c r="F41" s="309"/>
      <c r="G41" s="309"/>
    </row>
  </sheetData>
  <mergeCells count="11">
    <mergeCell ref="A41:G41"/>
    <mergeCell ref="A25:G25"/>
    <mergeCell ref="A40:E40"/>
    <mergeCell ref="A28:D28"/>
    <mergeCell ref="A31:D31"/>
    <mergeCell ref="A34:D34"/>
    <mergeCell ref="A37:D37"/>
    <mergeCell ref="A29:G29"/>
    <mergeCell ref="A32:G32"/>
    <mergeCell ref="A35:G35"/>
    <mergeCell ref="A38:G38"/>
  </mergeCells>
  <phoneticPr fontId="13" type="noConversion"/>
  <pageMargins left="0.75" right="0.75" top="1" bottom="1" header="0.5" footer="0.5"/>
  <pageSetup paperSize="0" orientation="portrait" horizontalDpi="4294967292" verticalDpi="4294967292"/>
  <headerFooter alignWithMargins="0"/>
  <legacy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R201"/>
  <sheetViews>
    <sheetView zoomScale="125" workbookViewId="0">
      <selection activeCell="H189" sqref="H189"/>
    </sheetView>
  </sheetViews>
  <sheetFormatPr baseColWidth="10" defaultColWidth="8.83203125" defaultRowHeight="13" x14ac:dyDescent="0.15"/>
  <cols>
    <col min="1" max="1" width="3" customWidth="1"/>
    <col min="2" max="3" width="2.1640625" customWidth="1"/>
    <col min="4" max="7" width="2.83203125" customWidth="1"/>
    <col min="8" max="8" width="11" customWidth="1"/>
    <col min="9" max="9" width="8.1640625" customWidth="1"/>
    <col min="10" max="11" width="7.6640625" customWidth="1"/>
    <col min="12" max="12" width="8.5" customWidth="1"/>
    <col min="13" max="13" width="10.83203125" customWidth="1"/>
    <col min="14" max="14" width="4.83203125" customWidth="1"/>
    <col min="15" max="15" width="9.5" style="15" customWidth="1"/>
    <col min="16" max="16" width="10.33203125" customWidth="1"/>
    <col min="17" max="17" width="10.1640625" bestFit="1" customWidth="1"/>
  </cols>
  <sheetData>
    <row r="1" spans="1:15" s="195" customFormat="1" ht="14" x14ac:dyDescent="0.15">
      <c r="A1" s="348" t="s">
        <v>218</v>
      </c>
      <c r="B1" s="348"/>
      <c r="C1" s="348"/>
      <c r="D1" s="348"/>
      <c r="O1" s="175"/>
    </row>
    <row r="2" spans="1:15" s="195" customFormat="1" ht="14" x14ac:dyDescent="0.15">
      <c r="A2" s="349" t="s">
        <v>341</v>
      </c>
      <c r="B2" s="334"/>
      <c r="C2" s="334"/>
      <c r="D2" s="334"/>
      <c r="E2" s="334"/>
      <c r="F2" s="334"/>
      <c r="G2" s="334"/>
      <c r="H2" s="334"/>
      <c r="I2" s="334"/>
      <c r="O2" s="175"/>
    </row>
    <row r="3" spans="1:15" s="195" customFormat="1" ht="14" x14ac:dyDescent="0.15">
      <c r="A3" s="349" t="s">
        <v>217</v>
      </c>
      <c r="B3" s="349"/>
      <c r="C3" s="349"/>
      <c r="D3" s="349"/>
      <c r="E3" s="349"/>
      <c r="F3" s="349"/>
      <c r="G3" s="349"/>
      <c r="H3" s="349"/>
      <c r="I3" s="349"/>
      <c r="J3" s="349"/>
      <c r="K3" s="349"/>
      <c r="L3" s="349"/>
      <c r="M3" s="349"/>
      <c r="O3" s="175"/>
    </row>
    <row r="4" spans="1:15" s="63" customFormat="1" ht="16" x14ac:dyDescent="0.2">
      <c r="A4" s="136" t="s">
        <v>95</v>
      </c>
      <c r="B4" s="136"/>
      <c r="C4" s="136"/>
      <c r="D4" s="136"/>
      <c r="E4" s="136"/>
      <c r="F4" s="136"/>
      <c r="G4" s="136"/>
      <c r="H4" s="136"/>
      <c r="I4" s="136"/>
      <c r="J4" s="136"/>
      <c r="K4" s="136"/>
      <c r="L4" s="136"/>
      <c r="M4" s="136"/>
      <c r="N4" s="136"/>
      <c r="O4" s="136"/>
    </row>
    <row r="6" spans="1:15" s="28" customFormat="1" ht="14" x14ac:dyDescent="0.15">
      <c r="A6" s="28" t="s">
        <v>345</v>
      </c>
      <c r="B6" s="28" t="s">
        <v>346</v>
      </c>
      <c r="O6" s="29"/>
    </row>
    <row r="7" spans="1:15" x14ac:dyDescent="0.15">
      <c r="A7" s="8"/>
      <c r="B7" s="20"/>
      <c r="C7" s="20"/>
      <c r="D7" s="20"/>
      <c r="E7" s="20"/>
      <c r="F7" s="20"/>
      <c r="G7" s="20"/>
      <c r="H7" s="20"/>
      <c r="I7" s="20"/>
      <c r="J7" s="124" t="s">
        <v>168</v>
      </c>
      <c r="K7" s="362">
        <v>10</v>
      </c>
      <c r="L7" s="363"/>
    </row>
    <row r="8" spans="1:15" x14ac:dyDescent="0.15">
      <c r="A8" s="8"/>
      <c r="B8" s="8"/>
      <c r="C8" s="8"/>
      <c r="D8" s="8"/>
      <c r="E8" s="8"/>
      <c r="F8" s="8"/>
      <c r="G8" s="8"/>
      <c r="H8" s="358" t="s">
        <v>105</v>
      </c>
      <c r="I8" s="358"/>
      <c r="J8" s="359"/>
      <c r="K8" s="362"/>
      <c r="L8" s="363"/>
    </row>
    <row r="9" spans="1:15" x14ac:dyDescent="0.15">
      <c r="A9" s="8"/>
      <c r="B9" s="8"/>
      <c r="C9" s="8"/>
      <c r="D9" s="8"/>
      <c r="E9" s="8"/>
      <c r="F9" s="8"/>
      <c r="G9" s="8"/>
      <c r="H9" s="358" t="s">
        <v>344</v>
      </c>
      <c r="I9" s="358"/>
      <c r="J9" s="359"/>
      <c r="K9" s="362"/>
      <c r="L9" s="363"/>
    </row>
    <row r="10" spans="1:15" x14ac:dyDescent="0.15">
      <c r="A10" s="8"/>
      <c r="B10" s="8"/>
      <c r="C10" s="8"/>
      <c r="D10" s="8"/>
      <c r="E10" s="8"/>
      <c r="F10" s="8"/>
      <c r="G10" s="8"/>
      <c r="H10" s="8"/>
      <c r="I10" s="8"/>
      <c r="J10" s="8"/>
      <c r="K10" s="8"/>
      <c r="L10" s="8"/>
      <c r="M10" s="8"/>
      <c r="N10" s="8"/>
      <c r="O10" s="8"/>
    </row>
    <row r="11" spans="1:15" x14ac:dyDescent="0.15">
      <c r="A11" s="8"/>
      <c r="B11" s="97"/>
      <c r="C11" s="97"/>
      <c r="D11" s="97"/>
      <c r="E11" s="97"/>
      <c r="F11" s="360" t="s">
        <v>65</v>
      </c>
      <c r="G11" s="361"/>
      <c r="H11" s="361"/>
      <c r="I11" s="361"/>
      <c r="J11" s="361"/>
      <c r="K11" s="361"/>
      <c r="L11" s="361"/>
      <c r="M11" s="155">
        <f>SUM(K7:K9)</f>
        <v>10</v>
      </c>
    </row>
    <row r="12" spans="1:15" x14ac:dyDescent="0.15">
      <c r="A12" s="8"/>
      <c r="B12" s="8"/>
      <c r="C12" s="8"/>
      <c r="D12" s="8"/>
      <c r="E12" s="8"/>
      <c r="F12" s="8"/>
      <c r="G12" s="8"/>
      <c r="H12" s="8"/>
      <c r="I12" s="8"/>
    </row>
    <row r="13" spans="1:15" s="28" customFormat="1" ht="14" x14ac:dyDescent="0.15">
      <c r="A13" s="28" t="s">
        <v>347</v>
      </c>
      <c r="B13" s="28" t="s">
        <v>352</v>
      </c>
      <c r="O13" s="29"/>
    </row>
    <row r="14" spans="1:15" x14ac:dyDescent="0.15">
      <c r="A14" s="8"/>
      <c r="B14" t="s">
        <v>357</v>
      </c>
      <c r="C14" t="s">
        <v>358</v>
      </c>
    </row>
    <row r="15" spans="1:15" x14ac:dyDescent="0.15">
      <c r="A15" s="8"/>
      <c r="B15" t="s">
        <v>353</v>
      </c>
    </row>
    <row r="16" spans="1:15" s="6" customFormat="1" ht="20" customHeight="1" x14ac:dyDescent="0.15">
      <c r="A16" s="8"/>
      <c r="B16" s="357" t="s">
        <v>354</v>
      </c>
      <c r="C16" s="357"/>
      <c r="D16" s="19" t="s">
        <v>355</v>
      </c>
      <c r="E16" s="19"/>
      <c r="F16" s="19"/>
      <c r="G16" s="19"/>
      <c r="H16" s="19"/>
      <c r="I16" s="19"/>
      <c r="J16" s="89" t="s">
        <v>356</v>
      </c>
      <c r="K16" s="89" t="s">
        <v>18</v>
      </c>
      <c r="L16" s="7" t="s">
        <v>362</v>
      </c>
      <c r="M16" s="7" t="s">
        <v>208</v>
      </c>
      <c r="O16" s="16"/>
    </row>
    <row r="17" spans="1:15" s="10" customFormat="1" x14ac:dyDescent="0.15">
      <c r="A17" s="8"/>
      <c r="B17" s="367"/>
      <c r="C17" s="367"/>
      <c r="D17" s="356"/>
      <c r="E17" s="356"/>
      <c r="F17" s="356"/>
      <c r="G17" s="356"/>
      <c r="H17" s="356"/>
      <c r="I17" s="356"/>
      <c r="J17" s="152"/>
      <c r="K17" s="152"/>
      <c r="L17" s="34"/>
      <c r="M17" s="47">
        <f t="shared" ref="M17:M24" si="0">(B17*L17*K17)+(J17*B17)</f>
        <v>0</v>
      </c>
      <c r="O17" s="17"/>
    </row>
    <row r="18" spans="1:15" s="10" customFormat="1" ht="23" customHeight="1" x14ac:dyDescent="0.15">
      <c r="A18" s="8"/>
      <c r="B18" s="355"/>
      <c r="C18" s="355"/>
      <c r="D18" s="366"/>
      <c r="E18" s="366"/>
      <c r="F18" s="366"/>
      <c r="G18" s="366"/>
      <c r="H18" s="366"/>
      <c r="I18" s="366"/>
      <c r="J18" s="153"/>
      <c r="K18" s="153"/>
      <c r="L18" s="33"/>
      <c r="M18" s="48">
        <f t="shared" si="0"/>
        <v>0</v>
      </c>
      <c r="O18" s="17"/>
    </row>
    <row r="19" spans="1:15" s="10" customFormat="1" x14ac:dyDescent="0.15">
      <c r="A19" s="8"/>
      <c r="B19" s="355"/>
      <c r="C19" s="355"/>
      <c r="D19" s="366"/>
      <c r="E19" s="366"/>
      <c r="F19" s="366"/>
      <c r="G19" s="366"/>
      <c r="H19" s="366"/>
      <c r="I19" s="366"/>
      <c r="J19" s="153"/>
      <c r="K19" s="153"/>
      <c r="L19" s="33"/>
      <c r="M19" s="48">
        <f t="shared" si="0"/>
        <v>0</v>
      </c>
      <c r="O19" s="17"/>
    </row>
    <row r="20" spans="1:15" s="10" customFormat="1" x14ac:dyDescent="0.15">
      <c r="A20" s="8"/>
      <c r="B20" s="355"/>
      <c r="C20" s="355"/>
      <c r="D20" s="354"/>
      <c r="E20" s="354"/>
      <c r="F20" s="354"/>
      <c r="G20" s="354"/>
      <c r="H20" s="354"/>
      <c r="I20" s="354"/>
      <c r="J20" s="153"/>
      <c r="K20" s="153"/>
      <c r="L20" s="33"/>
      <c r="M20" s="48">
        <f t="shared" si="0"/>
        <v>0</v>
      </c>
      <c r="O20" s="17"/>
    </row>
    <row r="21" spans="1:15" s="10" customFormat="1" x14ac:dyDescent="0.15">
      <c r="A21" s="8"/>
      <c r="B21" s="355"/>
      <c r="C21" s="355"/>
      <c r="D21" s="354"/>
      <c r="E21" s="354"/>
      <c r="F21" s="354"/>
      <c r="G21" s="354"/>
      <c r="H21" s="354"/>
      <c r="I21" s="354"/>
      <c r="J21" s="153"/>
      <c r="K21" s="153"/>
      <c r="L21" s="33"/>
      <c r="M21" s="48">
        <f t="shared" si="0"/>
        <v>0</v>
      </c>
      <c r="O21" s="17"/>
    </row>
    <row r="22" spans="1:15" s="10" customFormat="1" x14ac:dyDescent="0.15">
      <c r="A22" s="8"/>
      <c r="B22" s="355"/>
      <c r="C22" s="355"/>
      <c r="D22" s="354"/>
      <c r="E22" s="354"/>
      <c r="F22" s="354"/>
      <c r="G22" s="354"/>
      <c r="H22" s="354"/>
      <c r="I22" s="354"/>
      <c r="J22" s="153"/>
      <c r="K22" s="153"/>
      <c r="L22" s="33"/>
      <c r="M22" s="48">
        <f t="shared" si="0"/>
        <v>0</v>
      </c>
      <c r="O22" s="17"/>
    </row>
    <row r="23" spans="1:15" s="10" customFormat="1" x14ac:dyDescent="0.15">
      <c r="A23" s="8"/>
      <c r="B23" s="355"/>
      <c r="C23" s="355"/>
      <c r="D23" s="354"/>
      <c r="E23" s="354"/>
      <c r="F23" s="354"/>
      <c r="G23" s="354"/>
      <c r="H23" s="354"/>
      <c r="I23" s="354"/>
      <c r="J23" s="153"/>
      <c r="K23" s="153"/>
      <c r="L23" s="33"/>
      <c r="M23" s="48">
        <f t="shared" si="0"/>
        <v>0</v>
      </c>
      <c r="O23" s="17"/>
    </row>
    <row r="24" spans="1:15" s="10" customFormat="1" x14ac:dyDescent="0.15">
      <c r="A24" s="8"/>
      <c r="B24" s="355"/>
      <c r="C24" s="355"/>
      <c r="D24" s="354"/>
      <c r="E24" s="354"/>
      <c r="F24" s="354"/>
      <c r="G24" s="354"/>
      <c r="H24" s="354"/>
      <c r="I24" s="354"/>
      <c r="J24" s="153"/>
      <c r="K24" s="153"/>
      <c r="L24" s="33"/>
      <c r="M24" s="48">
        <f t="shared" si="0"/>
        <v>0</v>
      </c>
      <c r="O24" s="17"/>
    </row>
    <row r="25" spans="1:15" x14ac:dyDescent="0.15">
      <c r="A25" s="8"/>
      <c r="B25" s="8"/>
      <c r="C25" s="8"/>
      <c r="D25" s="8"/>
      <c r="E25" s="8"/>
      <c r="F25" s="8"/>
      <c r="G25" s="8"/>
      <c r="H25" s="8"/>
      <c r="I25" s="8"/>
      <c r="K25" s="350" t="s">
        <v>210</v>
      </c>
      <c r="L25" s="350"/>
      <c r="M25" s="18">
        <f>SUM(M17:M24)</f>
        <v>0</v>
      </c>
    </row>
    <row r="26" spans="1:15" x14ac:dyDescent="0.15">
      <c r="A26" s="8"/>
      <c r="B26" t="s">
        <v>209</v>
      </c>
    </row>
    <row r="27" spans="1:15" s="6" customFormat="1" ht="22" customHeight="1" x14ac:dyDescent="0.15">
      <c r="A27" s="8"/>
      <c r="B27" s="357" t="s">
        <v>354</v>
      </c>
      <c r="C27" s="357"/>
      <c r="D27" s="19" t="s">
        <v>355</v>
      </c>
      <c r="E27" s="19"/>
      <c r="F27" s="19"/>
      <c r="G27" s="19"/>
      <c r="H27" s="19"/>
      <c r="I27" s="19"/>
      <c r="J27" s="89" t="s">
        <v>356</v>
      </c>
      <c r="K27" s="89" t="s">
        <v>18</v>
      </c>
      <c r="L27" s="7" t="s">
        <v>362</v>
      </c>
      <c r="M27" s="7" t="s">
        <v>208</v>
      </c>
      <c r="O27" s="16"/>
    </row>
    <row r="28" spans="1:15" s="10" customFormat="1" x14ac:dyDescent="0.15">
      <c r="A28" s="8"/>
      <c r="B28" s="367"/>
      <c r="C28" s="367"/>
      <c r="D28" s="356"/>
      <c r="E28" s="356"/>
      <c r="F28" s="356"/>
      <c r="G28" s="356"/>
      <c r="H28" s="356"/>
      <c r="I28" s="356"/>
      <c r="J28" s="154"/>
      <c r="K28" s="154"/>
      <c r="L28" s="32"/>
      <c r="M28" s="48">
        <f t="shared" ref="M28:M39" si="1">(B28*L28*K28)+(J28*B28)</f>
        <v>0</v>
      </c>
      <c r="O28" s="17"/>
    </row>
    <row r="29" spans="1:15" s="10" customFormat="1" x14ac:dyDescent="0.15">
      <c r="A29" s="8"/>
      <c r="B29" s="355"/>
      <c r="C29" s="355"/>
      <c r="D29" s="366"/>
      <c r="E29" s="366"/>
      <c r="F29" s="366"/>
      <c r="G29" s="366"/>
      <c r="H29" s="366"/>
      <c r="I29" s="366"/>
      <c r="J29" s="153"/>
      <c r="K29" s="153"/>
      <c r="L29" s="33"/>
      <c r="M29" s="48">
        <f t="shared" si="1"/>
        <v>0</v>
      </c>
      <c r="O29" s="17"/>
    </row>
    <row r="30" spans="1:15" s="10" customFormat="1" x14ac:dyDescent="0.15">
      <c r="A30" s="8"/>
      <c r="B30" s="355"/>
      <c r="C30" s="355"/>
      <c r="D30" s="366"/>
      <c r="E30" s="366"/>
      <c r="F30" s="366"/>
      <c r="G30" s="366"/>
      <c r="H30" s="366"/>
      <c r="I30" s="366"/>
      <c r="J30" s="153"/>
      <c r="K30" s="153"/>
      <c r="L30" s="33"/>
      <c r="M30" s="48">
        <f t="shared" si="1"/>
        <v>0</v>
      </c>
      <c r="O30" s="17"/>
    </row>
    <row r="31" spans="1:15" s="10" customFormat="1" x14ac:dyDescent="0.15">
      <c r="A31" s="8"/>
      <c r="B31" s="355"/>
      <c r="C31" s="355"/>
      <c r="D31" s="366"/>
      <c r="E31" s="366"/>
      <c r="F31" s="366"/>
      <c r="G31" s="366"/>
      <c r="H31" s="366"/>
      <c r="I31" s="366"/>
      <c r="J31" s="153"/>
      <c r="K31" s="153"/>
      <c r="L31" s="33"/>
      <c r="M31" s="48">
        <f t="shared" si="1"/>
        <v>0</v>
      </c>
      <c r="O31" s="17"/>
    </row>
    <row r="32" spans="1:15" s="10" customFormat="1" x14ac:dyDescent="0.15">
      <c r="A32" s="8"/>
      <c r="B32" s="355"/>
      <c r="C32" s="355"/>
      <c r="D32" s="366"/>
      <c r="E32" s="366"/>
      <c r="F32" s="366"/>
      <c r="G32" s="366"/>
      <c r="H32" s="366"/>
      <c r="I32" s="366"/>
      <c r="J32" s="153"/>
      <c r="K32" s="153"/>
      <c r="L32" s="33"/>
      <c r="M32" s="48">
        <f t="shared" si="1"/>
        <v>0</v>
      </c>
      <c r="O32" s="17"/>
    </row>
    <row r="33" spans="1:17" s="10" customFormat="1" x14ac:dyDescent="0.15">
      <c r="A33" s="8"/>
      <c r="B33" s="355"/>
      <c r="C33" s="355"/>
      <c r="D33" s="366"/>
      <c r="E33" s="366"/>
      <c r="F33" s="366"/>
      <c r="G33" s="366"/>
      <c r="H33" s="366"/>
      <c r="I33" s="366"/>
      <c r="J33" s="153"/>
      <c r="K33" s="153"/>
      <c r="L33" s="33"/>
      <c r="M33" s="48">
        <f t="shared" si="1"/>
        <v>0</v>
      </c>
      <c r="O33" s="17"/>
    </row>
    <row r="34" spans="1:17" s="10" customFormat="1" x14ac:dyDescent="0.15">
      <c r="A34" s="8"/>
      <c r="B34" s="355"/>
      <c r="C34" s="355"/>
      <c r="D34" s="366"/>
      <c r="E34" s="366"/>
      <c r="F34" s="366"/>
      <c r="G34" s="366"/>
      <c r="H34" s="366"/>
      <c r="I34" s="366"/>
      <c r="J34" s="153"/>
      <c r="K34" s="153"/>
      <c r="L34" s="33"/>
      <c r="M34" s="48">
        <f t="shared" si="1"/>
        <v>0</v>
      </c>
      <c r="O34" s="17"/>
    </row>
    <row r="35" spans="1:17" s="10" customFormat="1" x14ac:dyDescent="0.15">
      <c r="A35" s="8"/>
      <c r="B35" s="355"/>
      <c r="C35" s="355"/>
      <c r="D35" s="366"/>
      <c r="E35" s="366"/>
      <c r="F35" s="366"/>
      <c r="G35" s="366"/>
      <c r="H35" s="366"/>
      <c r="I35" s="366"/>
      <c r="J35" s="153"/>
      <c r="K35" s="153"/>
      <c r="L35" s="33"/>
      <c r="M35" s="48">
        <f t="shared" si="1"/>
        <v>0</v>
      </c>
      <c r="O35" s="17"/>
    </row>
    <row r="36" spans="1:17" s="10" customFormat="1" x14ac:dyDescent="0.15">
      <c r="A36" s="8"/>
      <c r="B36" s="355"/>
      <c r="C36" s="355"/>
      <c r="D36" s="366"/>
      <c r="E36" s="366"/>
      <c r="F36" s="366"/>
      <c r="G36" s="366"/>
      <c r="H36" s="366"/>
      <c r="I36" s="366"/>
      <c r="J36" s="153"/>
      <c r="K36" s="153"/>
      <c r="L36" s="33"/>
      <c r="M36" s="48">
        <f t="shared" si="1"/>
        <v>0</v>
      </c>
      <c r="O36" s="17"/>
    </row>
    <row r="37" spans="1:17" s="10" customFormat="1" x14ac:dyDescent="0.15">
      <c r="A37" s="8"/>
      <c r="B37" s="364"/>
      <c r="C37" s="365"/>
      <c r="D37" s="366"/>
      <c r="E37" s="366"/>
      <c r="F37" s="366"/>
      <c r="G37" s="366"/>
      <c r="H37" s="366"/>
      <c r="I37" s="366"/>
      <c r="J37" s="153"/>
      <c r="K37" s="153"/>
      <c r="L37" s="33"/>
      <c r="M37" s="48">
        <f t="shared" si="1"/>
        <v>0</v>
      </c>
      <c r="O37" s="17"/>
    </row>
    <row r="38" spans="1:17" s="10" customFormat="1" x14ac:dyDescent="0.15">
      <c r="A38" s="8"/>
      <c r="B38" s="364"/>
      <c r="C38" s="365"/>
      <c r="D38" s="366"/>
      <c r="E38" s="366"/>
      <c r="F38" s="366"/>
      <c r="G38" s="366"/>
      <c r="H38" s="366"/>
      <c r="I38" s="366"/>
      <c r="J38" s="153"/>
      <c r="K38" s="153"/>
      <c r="L38" s="33"/>
      <c r="M38" s="48">
        <f t="shared" si="1"/>
        <v>0</v>
      </c>
      <c r="O38" s="17"/>
    </row>
    <row r="39" spans="1:17" s="10" customFormat="1" x14ac:dyDescent="0.15">
      <c r="A39" s="8"/>
      <c r="B39" s="364"/>
      <c r="C39" s="365"/>
      <c r="D39" s="366"/>
      <c r="E39" s="366"/>
      <c r="F39" s="366"/>
      <c r="G39" s="366"/>
      <c r="H39" s="366"/>
      <c r="I39" s="366"/>
      <c r="J39" s="153"/>
      <c r="K39" s="153"/>
      <c r="L39" s="33"/>
      <c r="M39" s="48">
        <f t="shared" si="1"/>
        <v>0</v>
      </c>
      <c r="O39" s="17"/>
    </row>
    <row r="40" spans="1:17" x14ac:dyDescent="0.15">
      <c r="A40" s="8"/>
      <c r="B40" s="38"/>
      <c r="C40" s="38"/>
      <c r="D40" s="38"/>
      <c r="E40" s="38"/>
      <c r="F40" s="38"/>
      <c r="G40" s="38"/>
      <c r="H40" s="38"/>
      <c r="I40" s="38"/>
      <c r="J40" s="2"/>
      <c r="K40" s="351" t="s">
        <v>211</v>
      </c>
      <c r="L40" s="351"/>
      <c r="M40" s="14">
        <f>SUM(M28:M39)</f>
        <v>0</v>
      </c>
      <c r="N40" s="2"/>
    </row>
    <row r="41" spans="1:17" x14ac:dyDescent="0.15">
      <c r="A41" s="8"/>
      <c r="C41" s="9"/>
      <c r="D41" s="9"/>
      <c r="E41" s="9"/>
      <c r="F41" s="9"/>
      <c r="G41" s="9"/>
      <c r="H41" s="9"/>
      <c r="J41" s="428" t="s">
        <v>377</v>
      </c>
      <c r="K41" s="429"/>
      <c r="L41" s="429"/>
      <c r="M41" s="149">
        <f>M25+M40</f>
        <v>0</v>
      </c>
    </row>
    <row r="42" spans="1:17" x14ac:dyDescent="0.15">
      <c r="A42" s="8"/>
    </row>
    <row r="43" spans="1:17" x14ac:dyDescent="0.15">
      <c r="A43" s="8"/>
      <c r="B43" t="s">
        <v>169</v>
      </c>
      <c r="C43" s="9" t="s">
        <v>378</v>
      </c>
      <c r="D43" s="9"/>
      <c r="E43" s="9"/>
      <c r="F43" s="9"/>
      <c r="G43" s="9"/>
      <c r="H43" s="9"/>
      <c r="I43" s="9"/>
      <c r="J43" s="9"/>
    </row>
    <row r="44" spans="1:17" s="10" customFormat="1" x14ac:dyDescent="0.15">
      <c r="A44" s="8"/>
      <c r="C44" s="184" t="s">
        <v>379</v>
      </c>
      <c r="D44" s="352"/>
      <c r="E44" s="352"/>
      <c r="F44" s="352"/>
      <c r="G44" s="352"/>
      <c r="H44" s="352"/>
      <c r="I44" s="352"/>
      <c r="J44" s="353"/>
      <c r="K44" s="12"/>
      <c r="M44" s="153"/>
      <c r="N44" s="17"/>
    </row>
    <row r="45" spans="1:17" s="10" customFormat="1" x14ac:dyDescent="0.15">
      <c r="A45" s="8"/>
      <c r="C45" s="184" t="s">
        <v>159</v>
      </c>
      <c r="D45" s="352"/>
      <c r="E45" s="352"/>
      <c r="F45" s="352"/>
      <c r="G45" s="352"/>
      <c r="H45" s="352"/>
      <c r="I45" s="352"/>
      <c r="J45" s="353"/>
      <c r="K45" s="12"/>
      <c r="M45" s="153"/>
    </row>
    <row r="46" spans="1:17" s="10" customFormat="1" x14ac:dyDescent="0.15">
      <c r="A46" s="8"/>
      <c r="C46" s="184" t="s">
        <v>160</v>
      </c>
      <c r="D46" s="352"/>
      <c r="E46" s="352"/>
      <c r="F46" s="352"/>
      <c r="G46" s="352"/>
      <c r="H46" s="352"/>
      <c r="I46" s="352"/>
      <c r="J46" s="353"/>
      <c r="K46" s="12"/>
      <c r="M46" s="153"/>
      <c r="Q46" s="167"/>
    </row>
    <row r="47" spans="1:17" s="10" customFormat="1" x14ac:dyDescent="0.15">
      <c r="A47" s="8"/>
      <c r="C47" s="184" t="s">
        <v>175</v>
      </c>
      <c r="D47" s="352"/>
      <c r="E47" s="352"/>
      <c r="F47" s="352"/>
      <c r="G47" s="352"/>
      <c r="H47" s="352"/>
      <c r="I47" s="352"/>
      <c r="J47" s="353"/>
      <c r="K47" s="12"/>
      <c r="M47" s="153"/>
    </row>
    <row r="48" spans="1:17" s="10" customFormat="1" x14ac:dyDescent="0.15">
      <c r="A48" s="8"/>
      <c r="C48" s="184" t="s">
        <v>176</v>
      </c>
      <c r="D48" s="352"/>
      <c r="E48" s="352"/>
      <c r="F48" s="352"/>
      <c r="G48" s="352"/>
      <c r="H48" s="352"/>
      <c r="I48" s="352"/>
      <c r="J48" s="353"/>
      <c r="K48" s="12"/>
      <c r="M48" s="153"/>
    </row>
    <row r="49" spans="1:17" s="10" customFormat="1" x14ac:dyDescent="0.15">
      <c r="A49" s="8"/>
      <c r="C49" s="184" t="s">
        <v>177</v>
      </c>
      <c r="D49" s="352"/>
      <c r="E49" s="352"/>
      <c r="F49" s="352"/>
      <c r="G49" s="352"/>
      <c r="H49" s="352"/>
      <c r="I49" s="352"/>
      <c r="J49" s="353"/>
      <c r="K49" s="12"/>
      <c r="M49" s="153"/>
    </row>
    <row r="50" spans="1:17" s="10" customFormat="1" x14ac:dyDescent="0.15">
      <c r="A50" s="8"/>
      <c r="C50" s="184" t="s">
        <v>178</v>
      </c>
      <c r="D50" s="352"/>
      <c r="E50" s="352"/>
      <c r="F50" s="352"/>
      <c r="G50" s="352"/>
      <c r="H50" s="352"/>
      <c r="I50" s="352"/>
      <c r="J50" s="353"/>
      <c r="K50" s="12"/>
      <c r="M50" s="153"/>
    </row>
    <row r="51" spans="1:17" s="10" customFormat="1" x14ac:dyDescent="0.15">
      <c r="A51" s="8"/>
      <c r="C51" s="184" t="s">
        <v>180</v>
      </c>
      <c r="D51" s="352"/>
      <c r="E51" s="352"/>
      <c r="F51" s="352"/>
      <c r="G51" s="352"/>
      <c r="H51" s="352"/>
      <c r="I51" s="352"/>
      <c r="J51" s="353"/>
      <c r="K51" s="12"/>
      <c r="M51" s="153"/>
    </row>
    <row r="52" spans="1:17" s="10" customFormat="1" x14ac:dyDescent="0.15">
      <c r="A52" s="8"/>
      <c r="C52" s="184" t="s">
        <v>156</v>
      </c>
      <c r="D52" s="352"/>
      <c r="E52" s="352"/>
      <c r="F52" s="352"/>
      <c r="G52" s="352"/>
      <c r="H52" s="352"/>
      <c r="I52" s="352"/>
      <c r="J52" s="353"/>
      <c r="K52" s="12"/>
      <c r="M52" s="153"/>
    </row>
    <row r="53" spans="1:17" s="10" customFormat="1" x14ac:dyDescent="0.15">
      <c r="A53" s="8"/>
      <c r="C53" s="184" t="s">
        <v>162</v>
      </c>
      <c r="D53" s="352"/>
      <c r="E53" s="352"/>
      <c r="F53" s="352"/>
      <c r="G53" s="352"/>
      <c r="H53" s="352"/>
      <c r="I53" s="352"/>
      <c r="J53" s="353"/>
      <c r="K53" s="12"/>
      <c r="M53" s="153"/>
    </row>
    <row r="54" spans="1:17" s="10" customFormat="1" x14ac:dyDescent="0.15">
      <c r="A54" s="8"/>
      <c r="C54" s="184" t="s">
        <v>43</v>
      </c>
      <c r="D54" s="352"/>
      <c r="E54" s="352"/>
      <c r="F54" s="352"/>
      <c r="G54" s="352"/>
      <c r="H54" s="352"/>
      <c r="I54" s="352"/>
      <c r="J54" s="353"/>
      <c r="K54" s="12"/>
      <c r="M54" s="153"/>
    </row>
    <row r="55" spans="1:17" s="10" customFormat="1" x14ac:dyDescent="0.15">
      <c r="A55" s="8"/>
      <c r="C55" s="184" t="s">
        <v>69</v>
      </c>
      <c r="D55" s="352"/>
      <c r="E55" s="352"/>
      <c r="F55" s="352"/>
      <c r="G55" s="352"/>
      <c r="H55" s="352"/>
      <c r="I55" s="352"/>
      <c r="J55" s="353"/>
      <c r="K55" s="12"/>
      <c r="M55" s="153"/>
      <c r="Q55" s="168"/>
    </row>
    <row r="56" spans="1:17" s="10" customFormat="1" x14ac:dyDescent="0.15">
      <c r="A56" s="8"/>
      <c r="C56" s="184" t="s">
        <v>70</v>
      </c>
      <c r="D56" s="352"/>
      <c r="E56" s="352"/>
      <c r="F56" s="352"/>
      <c r="G56" s="352"/>
      <c r="H56" s="352"/>
      <c r="I56" s="352"/>
      <c r="J56" s="353"/>
      <c r="K56" s="12"/>
      <c r="M56" s="153"/>
    </row>
    <row r="57" spans="1:17" s="10" customFormat="1" x14ac:dyDescent="0.15">
      <c r="A57" s="8"/>
      <c r="C57" s="184" t="s">
        <v>202</v>
      </c>
      <c r="D57" s="352"/>
      <c r="E57" s="352"/>
      <c r="F57" s="352"/>
      <c r="G57" s="352"/>
      <c r="H57" s="352"/>
      <c r="I57" s="352"/>
      <c r="J57" s="353"/>
      <c r="K57" s="11"/>
      <c r="M57" s="153"/>
      <c r="O57" s="17"/>
    </row>
    <row r="58" spans="1:17" s="10" customFormat="1" x14ac:dyDescent="0.15">
      <c r="A58" s="8"/>
      <c r="C58" s="184" t="s">
        <v>203</v>
      </c>
      <c r="D58" s="352"/>
      <c r="E58" s="352"/>
      <c r="F58" s="352"/>
      <c r="G58" s="352"/>
      <c r="H58" s="352"/>
      <c r="I58" s="352"/>
      <c r="J58" s="353"/>
      <c r="K58" s="11"/>
      <c r="M58" s="153"/>
      <c r="O58" s="17"/>
    </row>
    <row r="59" spans="1:17" s="10" customFormat="1" x14ac:dyDescent="0.15">
      <c r="A59" s="8"/>
      <c r="C59" s="184" t="s">
        <v>204</v>
      </c>
      <c r="D59" s="352"/>
      <c r="E59" s="352"/>
      <c r="F59" s="352"/>
      <c r="G59" s="352"/>
      <c r="H59" s="352"/>
      <c r="I59" s="352"/>
      <c r="J59" s="353"/>
      <c r="K59" s="11"/>
      <c r="M59" s="153"/>
      <c r="O59" s="17"/>
    </row>
    <row r="60" spans="1:17" s="10" customFormat="1" x14ac:dyDescent="0.15">
      <c r="A60" s="8"/>
      <c r="C60" s="184" t="s">
        <v>205</v>
      </c>
      <c r="D60" s="352"/>
      <c r="E60" s="352"/>
      <c r="F60" s="352"/>
      <c r="G60" s="352"/>
      <c r="H60" s="352"/>
      <c r="I60" s="352"/>
      <c r="J60" s="353"/>
      <c r="K60" s="11"/>
      <c r="M60" s="153"/>
      <c r="O60" s="17"/>
    </row>
    <row r="61" spans="1:17" x14ac:dyDescent="0.15">
      <c r="A61" s="8"/>
      <c r="B61" s="99" t="s">
        <v>62</v>
      </c>
      <c r="C61" s="9" t="s">
        <v>24</v>
      </c>
      <c r="D61" s="9"/>
      <c r="E61" s="9"/>
      <c r="F61" s="9"/>
      <c r="G61" s="9"/>
      <c r="H61" s="9"/>
      <c r="I61" s="9"/>
      <c r="J61" s="9"/>
      <c r="K61" s="9"/>
      <c r="M61" s="31"/>
    </row>
    <row r="62" spans="1:17" x14ac:dyDescent="0.15">
      <c r="A62" s="8"/>
      <c r="B62" s="99"/>
      <c r="C62" s="184" t="s">
        <v>379</v>
      </c>
      <c r="D62" s="352"/>
      <c r="E62" s="352"/>
      <c r="F62" s="352"/>
      <c r="G62" s="352"/>
      <c r="H62" s="352"/>
      <c r="I62" s="352"/>
      <c r="J62" s="353"/>
      <c r="K62" s="9"/>
      <c r="M62" s="153"/>
    </row>
    <row r="63" spans="1:17" x14ac:dyDescent="0.15">
      <c r="A63" s="8"/>
      <c r="B63" s="99"/>
      <c r="C63" s="184" t="s">
        <v>159</v>
      </c>
      <c r="D63" s="352"/>
      <c r="E63" s="352"/>
      <c r="F63" s="352"/>
      <c r="G63" s="352"/>
      <c r="H63" s="352"/>
      <c r="I63" s="352"/>
      <c r="J63" s="353"/>
      <c r="K63" s="9"/>
      <c r="M63" s="153"/>
    </row>
    <row r="64" spans="1:17" x14ac:dyDescent="0.15">
      <c r="A64" s="8"/>
      <c r="B64" s="99"/>
      <c r="C64" s="184" t="s">
        <v>160</v>
      </c>
      <c r="D64" s="352"/>
      <c r="E64" s="352"/>
      <c r="F64" s="352"/>
      <c r="G64" s="352"/>
      <c r="H64" s="352"/>
      <c r="I64" s="352"/>
      <c r="J64" s="353"/>
      <c r="K64" s="9"/>
      <c r="M64" s="153"/>
    </row>
    <row r="65" spans="1:13" x14ac:dyDescent="0.15">
      <c r="A65" s="8"/>
      <c r="B65" s="99"/>
      <c r="C65" s="184" t="s">
        <v>25</v>
      </c>
      <c r="D65" s="352"/>
      <c r="E65" s="352"/>
      <c r="F65" s="352"/>
      <c r="G65" s="352"/>
      <c r="H65" s="352"/>
      <c r="I65" s="352"/>
      <c r="J65" s="353"/>
      <c r="K65" s="9"/>
      <c r="M65" s="153"/>
    </row>
    <row r="66" spans="1:13" x14ac:dyDescent="0.15">
      <c r="A66" s="8"/>
      <c r="B66" s="99" t="s">
        <v>63</v>
      </c>
      <c r="C66" s="9" t="s">
        <v>207</v>
      </c>
      <c r="D66" s="9"/>
      <c r="E66" s="9"/>
      <c r="F66" s="9"/>
      <c r="G66" s="9"/>
      <c r="H66" s="9"/>
      <c r="I66" s="9"/>
      <c r="J66" s="9"/>
      <c r="K66" s="9"/>
      <c r="M66" s="31"/>
    </row>
    <row r="67" spans="1:13" x14ac:dyDescent="0.15">
      <c r="A67" s="8"/>
      <c r="B67" s="99"/>
      <c r="C67" s="184" t="s">
        <v>379</v>
      </c>
      <c r="D67" s="352"/>
      <c r="E67" s="352"/>
      <c r="F67" s="352"/>
      <c r="G67" s="352"/>
      <c r="H67" s="352"/>
      <c r="I67" s="352"/>
      <c r="J67" s="353"/>
      <c r="K67" s="9"/>
      <c r="M67" s="153"/>
    </row>
    <row r="68" spans="1:13" x14ac:dyDescent="0.15">
      <c r="A68" s="8"/>
      <c r="B68" s="99"/>
      <c r="C68" s="184" t="s">
        <v>159</v>
      </c>
      <c r="D68" s="352"/>
      <c r="E68" s="352"/>
      <c r="F68" s="352"/>
      <c r="G68" s="352"/>
      <c r="H68" s="352"/>
      <c r="I68" s="352"/>
      <c r="J68" s="353"/>
      <c r="K68" s="9"/>
      <c r="M68" s="153"/>
    </row>
    <row r="69" spans="1:13" x14ac:dyDescent="0.15">
      <c r="A69" s="8"/>
      <c r="B69" s="99"/>
      <c r="C69" s="184" t="s">
        <v>160</v>
      </c>
      <c r="D69" s="352"/>
      <c r="E69" s="352"/>
      <c r="F69" s="352"/>
      <c r="G69" s="352"/>
      <c r="H69" s="352"/>
      <c r="I69" s="352"/>
      <c r="J69" s="353"/>
      <c r="K69" s="9"/>
      <c r="M69" s="153"/>
    </row>
    <row r="70" spans="1:13" x14ac:dyDescent="0.15">
      <c r="A70" s="8"/>
      <c r="B70" s="99" t="s">
        <v>75</v>
      </c>
      <c r="C70" s="9" t="s">
        <v>1</v>
      </c>
      <c r="D70" s="9"/>
      <c r="E70" s="9"/>
      <c r="F70" s="9"/>
      <c r="G70" s="9"/>
      <c r="H70" s="9"/>
      <c r="I70" s="9"/>
      <c r="J70" s="9"/>
      <c r="K70" s="9"/>
      <c r="M70" s="31"/>
    </row>
    <row r="71" spans="1:13" x14ac:dyDescent="0.15">
      <c r="A71" s="8"/>
      <c r="B71" s="99"/>
      <c r="C71" s="184" t="s">
        <v>379</v>
      </c>
      <c r="D71" s="352"/>
      <c r="E71" s="352"/>
      <c r="F71" s="352"/>
      <c r="G71" s="352"/>
      <c r="H71" s="352"/>
      <c r="I71" s="352"/>
      <c r="J71" s="353"/>
      <c r="K71" s="9"/>
      <c r="M71" s="153"/>
    </row>
    <row r="72" spans="1:13" x14ac:dyDescent="0.15">
      <c r="A72" s="8"/>
      <c r="B72" s="99"/>
      <c r="C72" s="184" t="s">
        <v>159</v>
      </c>
      <c r="D72" s="352"/>
      <c r="E72" s="352"/>
      <c r="F72" s="352"/>
      <c r="G72" s="352"/>
      <c r="H72" s="352"/>
      <c r="I72" s="352"/>
      <c r="J72" s="353"/>
      <c r="K72" s="9"/>
      <c r="M72" s="153"/>
    </row>
    <row r="73" spans="1:13" x14ac:dyDescent="0.15">
      <c r="A73" s="8"/>
      <c r="B73" s="99"/>
      <c r="C73" s="184" t="s">
        <v>160</v>
      </c>
      <c r="D73" s="352"/>
      <c r="E73" s="352"/>
      <c r="F73" s="352"/>
      <c r="G73" s="352"/>
      <c r="H73" s="352"/>
      <c r="I73" s="352"/>
      <c r="J73" s="353"/>
      <c r="K73" s="9"/>
      <c r="M73" s="153"/>
    </row>
    <row r="74" spans="1:13" x14ac:dyDescent="0.15">
      <c r="A74" s="8"/>
      <c r="B74" s="99"/>
      <c r="C74" s="184" t="s">
        <v>25</v>
      </c>
      <c r="D74" s="352"/>
      <c r="E74" s="352"/>
      <c r="F74" s="352"/>
      <c r="G74" s="352"/>
      <c r="H74" s="352"/>
      <c r="I74" s="352"/>
      <c r="J74" s="353"/>
      <c r="K74" s="9"/>
      <c r="M74" s="153"/>
    </row>
    <row r="75" spans="1:13" x14ac:dyDescent="0.15">
      <c r="A75" s="8"/>
      <c r="B75" s="99" t="s">
        <v>58</v>
      </c>
      <c r="C75" t="s">
        <v>67</v>
      </c>
      <c r="M75" s="15"/>
    </row>
    <row r="76" spans="1:13" x14ac:dyDescent="0.15">
      <c r="A76" s="8"/>
      <c r="B76" s="99"/>
      <c r="C76" s="185" t="s">
        <v>379</v>
      </c>
      <c r="D76" s="395"/>
      <c r="E76" s="395"/>
      <c r="F76" s="395"/>
      <c r="G76" s="395"/>
      <c r="H76" s="395"/>
      <c r="I76" s="395"/>
      <c r="J76" s="396"/>
      <c r="M76" s="145"/>
    </row>
    <row r="77" spans="1:13" x14ac:dyDescent="0.15">
      <c r="A77" s="8"/>
      <c r="B77" s="99"/>
      <c r="C77" s="185" t="s">
        <v>159</v>
      </c>
      <c r="D77" s="395"/>
      <c r="E77" s="395"/>
      <c r="F77" s="395"/>
      <c r="G77" s="395"/>
      <c r="H77" s="395"/>
      <c r="I77" s="395"/>
      <c r="J77" s="396"/>
      <c r="M77" s="145"/>
    </row>
    <row r="78" spans="1:13" x14ac:dyDescent="0.15">
      <c r="A78" s="8"/>
      <c r="B78" s="99"/>
      <c r="C78" s="185" t="s">
        <v>106</v>
      </c>
      <c r="D78" s="395"/>
      <c r="E78" s="395"/>
      <c r="F78" s="395"/>
      <c r="G78" s="395"/>
      <c r="H78" s="395"/>
      <c r="I78" s="395"/>
      <c r="J78" s="396"/>
      <c r="M78" s="145"/>
    </row>
    <row r="79" spans="1:13" x14ac:dyDescent="0.15">
      <c r="A79" s="8"/>
      <c r="B79" s="99"/>
      <c r="C79" s="185" t="s">
        <v>107</v>
      </c>
      <c r="D79" s="395"/>
      <c r="E79" s="395"/>
      <c r="F79" s="395"/>
      <c r="G79" s="395"/>
      <c r="H79" s="395"/>
      <c r="I79" s="395"/>
      <c r="J79" s="396"/>
      <c r="M79" s="145"/>
    </row>
    <row r="80" spans="1:13" x14ac:dyDescent="0.15">
      <c r="A80" s="8"/>
      <c r="B80" s="99" t="s">
        <v>59</v>
      </c>
      <c r="C80" s="9" t="s">
        <v>206</v>
      </c>
      <c r="D80" s="9"/>
      <c r="E80" s="9"/>
      <c r="F80" s="9"/>
      <c r="G80" s="9"/>
      <c r="H80" s="9"/>
      <c r="I80" s="9"/>
      <c r="J80" s="9"/>
      <c r="K80" s="9"/>
    </row>
    <row r="81" spans="1:18" ht="25" customHeight="1" x14ac:dyDescent="0.15">
      <c r="A81" s="41"/>
      <c r="C81" s="9"/>
      <c r="D81" s="9"/>
      <c r="G81" s="329" t="s">
        <v>406</v>
      </c>
      <c r="H81" s="329"/>
      <c r="I81" s="38" t="s">
        <v>401</v>
      </c>
      <c r="J81" s="37" t="s">
        <v>402</v>
      </c>
      <c r="K81" s="37"/>
      <c r="L81" s="2"/>
      <c r="M81" s="2"/>
    </row>
    <row r="82" spans="1:18" ht="12" customHeight="1" x14ac:dyDescent="0.15">
      <c r="A82" s="41"/>
      <c r="C82" s="327" t="str">
        <f>'Table 4.1-ShipDays'!$B$4</f>
        <v>SHIP 1</v>
      </c>
      <c r="D82" s="327"/>
      <c r="E82" s="327"/>
      <c r="F82" s="327"/>
      <c r="G82" s="332">
        <f>INDEX('Table 4.1-ShipDays'!$A$4:$D$21, MATCH("Total Days",'Table 4.1-ShipDays'!$A$4:$A$21,0),MATCH(C82,'Table 4.1-ShipDays'!$A$4:$D$4,0))</f>
        <v>0</v>
      </c>
      <c r="H82" s="332"/>
      <c r="I82" s="227"/>
      <c r="J82" s="218">
        <f>IF(I82="Ku",300,IF(I82="C",400,0))</f>
        <v>0</v>
      </c>
      <c r="K82" s="221"/>
      <c r="L82" s="222"/>
      <c r="M82" s="229">
        <f>(J82*G82)</f>
        <v>0</v>
      </c>
    </row>
    <row r="83" spans="1:18" ht="12" customHeight="1" x14ac:dyDescent="0.15">
      <c r="A83" s="41"/>
      <c r="C83" s="328" t="str">
        <f>'Table 4.1-ShipDays'!$C$4</f>
        <v>SHIP 2</v>
      </c>
      <c r="D83" s="328"/>
      <c r="E83" s="328"/>
      <c r="F83" s="328"/>
      <c r="G83" s="318">
        <f>INDEX('Table 4.1-ShipDays'!$A$4:$D$21, MATCH("Total Days",'Table 4.1-ShipDays'!$A$4:$A$21,0),MATCH(C83,'Table 4.1-ShipDays'!$A$4:$D$4,0))</f>
        <v>0</v>
      </c>
      <c r="H83" s="318"/>
      <c r="I83" s="228"/>
      <c r="J83" s="219">
        <f>IF(I83="Ku",300,IF(I83="C",400,0))</f>
        <v>0</v>
      </c>
      <c r="K83" s="223"/>
      <c r="L83" s="224"/>
      <c r="M83" s="230">
        <f>(J83*G83)</f>
        <v>0</v>
      </c>
    </row>
    <row r="84" spans="1:18" ht="12" customHeight="1" x14ac:dyDescent="0.15">
      <c r="A84" s="41"/>
      <c r="C84" s="328" t="str">
        <f>'Table 4.1-ShipDays'!$D$4</f>
        <v>SHIP 3</v>
      </c>
      <c r="D84" s="328"/>
      <c r="E84" s="328"/>
      <c r="F84" s="328"/>
      <c r="G84" s="318">
        <f>INDEX('Table 4.1-ShipDays'!$A$4:$D$21, MATCH("Total Days",'Table 4.1-ShipDays'!$A$4:$A$21,0),MATCH(C84,'Table 4.1-ShipDays'!$A$4:$D$4,0))</f>
        <v>0</v>
      </c>
      <c r="H84" s="318"/>
      <c r="I84" s="228"/>
      <c r="J84" s="219">
        <f>IF(I84="Ku",300,IF(I84="C",400,0))</f>
        <v>0</v>
      </c>
      <c r="K84" s="225"/>
      <c r="L84" s="226"/>
      <c r="M84" s="230">
        <f>(J84*G84)</f>
        <v>0</v>
      </c>
    </row>
    <row r="85" spans="1:18" x14ac:dyDescent="0.15">
      <c r="A85" s="8"/>
      <c r="B85" s="85"/>
      <c r="C85" s="9"/>
      <c r="D85" s="9"/>
      <c r="E85" s="68"/>
      <c r="F85" s="68"/>
      <c r="G85" s="68"/>
      <c r="H85" s="44"/>
      <c r="I85" s="108"/>
      <c r="J85" s="9"/>
      <c r="K85" s="9"/>
      <c r="M85" s="31"/>
    </row>
    <row r="86" spans="1:18" x14ac:dyDescent="0.15">
      <c r="A86" s="8"/>
      <c r="B86" s="85"/>
      <c r="C86" s="9" t="s">
        <v>194</v>
      </c>
      <c r="D86" s="9"/>
      <c r="E86" s="97"/>
      <c r="F86" s="97"/>
      <c r="G86" s="97"/>
      <c r="H86" s="44"/>
      <c r="I86" s="86"/>
      <c r="J86" s="9"/>
      <c r="K86" s="9"/>
      <c r="M86" s="31"/>
    </row>
    <row r="87" spans="1:18" ht="71" customHeight="1" x14ac:dyDescent="0.15">
      <c r="A87" s="8"/>
      <c r="B87" s="85"/>
      <c r="C87" s="414"/>
      <c r="D87" s="369"/>
      <c r="E87" s="369"/>
      <c r="F87" s="369"/>
      <c r="G87" s="369"/>
      <c r="H87" s="369"/>
      <c r="I87" s="369"/>
      <c r="J87" s="369"/>
      <c r="K87" s="369"/>
      <c r="L87" s="370"/>
      <c r="M87" s="31"/>
    </row>
    <row r="88" spans="1:18" x14ac:dyDescent="0.15">
      <c r="A88" s="8"/>
      <c r="B88" s="85"/>
      <c r="C88" s="9"/>
      <c r="D88" s="9"/>
      <c r="E88" s="97"/>
      <c r="F88" s="97"/>
      <c r="G88" s="97"/>
      <c r="H88" s="44"/>
      <c r="I88" s="86"/>
      <c r="J88" s="9"/>
      <c r="K88" s="9"/>
      <c r="M88" s="31"/>
    </row>
    <row r="89" spans="1:18" x14ac:dyDescent="0.15">
      <c r="A89" s="8"/>
      <c r="D89" s="8"/>
      <c r="E89" s="8"/>
      <c r="F89" s="8"/>
      <c r="G89" s="8"/>
      <c r="H89" s="8"/>
      <c r="I89" s="8"/>
      <c r="K89" s="398" t="s">
        <v>97</v>
      </c>
      <c r="L89" s="399"/>
      <c r="M89" s="109">
        <f>SUM(M44:M86)</f>
        <v>0</v>
      </c>
      <c r="O89" s="39"/>
    </row>
    <row r="90" spans="1:18" x14ac:dyDescent="0.15">
      <c r="A90" s="8"/>
      <c r="B90" s="74"/>
      <c r="C90" s="74"/>
      <c r="D90" s="74"/>
      <c r="E90" s="74"/>
      <c r="F90" s="74"/>
      <c r="G90" s="74"/>
      <c r="H90" s="74"/>
      <c r="I90" s="74"/>
      <c r="J90" s="74"/>
      <c r="K90" s="74"/>
      <c r="L90" s="74"/>
      <c r="O90" s="39"/>
    </row>
    <row r="91" spans="1:18" x14ac:dyDescent="0.15">
      <c r="A91" s="8"/>
      <c r="B91" s="26"/>
      <c r="C91" s="26"/>
      <c r="D91" s="26"/>
      <c r="E91" s="26"/>
      <c r="F91" s="26"/>
      <c r="G91" s="26"/>
      <c r="H91" s="26"/>
      <c r="I91" s="333" t="s">
        <v>10</v>
      </c>
      <c r="J91" s="334"/>
      <c r="K91" s="334"/>
      <c r="L91" s="334"/>
      <c r="M91" s="39">
        <f>M89+M41</f>
        <v>0</v>
      </c>
    </row>
    <row r="92" spans="1:18" x14ac:dyDescent="0.15">
      <c r="A92" s="8"/>
      <c r="B92" s="26"/>
      <c r="C92" s="26"/>
      <c r="D92" s="26"/>
      <c r="E92" s="26"/>
      <c r="F92" s="26"/>
      <c r="G92" s="26"/>
      <c r="H92" s="26"/>
      <c r="I92" s="26"/>
      <c r="J92" s="26"/>
      <c r="K92" s="26"/>
      <c r="L92" s="40"/>
      <c r="M92" s="39"/>
    </row>
    <row r="93" spans="1:18" s="5" customFormat="1" x14ac:dyDescent="0.15">
      <c r="A93" s="8"/>
      <c r="B93" s="131"/>
      <c r="C93" s="131"/>
      <c r="D93" s="131"/>
      <c r="E93" s="131"/>
      <c r="F93" s="131"/>
      <c r="G93" s="131"/>
      <c r="H93" s="131"/>
      <c r="I93" s="360" t="s">
        <v>98</v>
      </c>
      <c r="J93" s="415"/>
      <c r="K93" s="415"/>
      <c r="L93" s="416"/>
      <c r="M93" s="123">
        <f>M11+M91</f>
        <v>10</v>
      </c>
      <c r="Q93" s="40"/>
      <c r="R93" s="40"/>
    </row>
    <row r="94" spans="1:18" x14ac:dyDescent="0.15">
      <c r="A94" s="8"/>
    </row>
    <row r="95" spans="1:18" s="28" customFormat="1" ht="14" x14ac:dyDescent="0.15">
      <c r="A95" s="28" t="s">
        <v>224</v>
      </c>
      <c r="B95" s="28" t="s">
        <v>225</v>
      </c>
      <c r="O95" s="29"/>
    </row>
    <row r="96" spans="1:18" s="10" customFormat="1" x14ac:dyDescent="0.15">
      <c r="A96" s="11"/>
      <c r="B96" s="13" t="s">
        <v>226</v>
      </c>
      <c r="C96" s="13"/>
      <c r="D96" s="13"/>
      <c r="E96" s="13"/>
      <c r="F96" s="13"/>
      <c r="G96" s="13"/>
      <c r="H96" s="13"/>
      <c r="I96" s="371" t="s">
        <v>227</v>
      </c>
      <c r="J96" s="371"/>
      <c r="K96" s="371" t="s">
        <v>228</v>
      </c>
      <c r="L96" s="326"/>
      <c r="M96" s="137"/>
      <c r="N96" s="52"/>
      <c r="O96" s="51"/>
    </row>
    <row r="97" spans="1:16" s="3" customFormat="1" ht="11" customHeight="1" x14ac:dyDescent="0.15">
      <c r="A97" s="11"/>
      <c r="B97" s="417" t="s">
        <v>108</v>
      </c>
      <c r="C97" s="418"/>
      <c r="D97" s="418"/>
      <c r="E97" s="418"/>
      <c r="F97" s="418"/>
      <c r="G97" s="418"/>
      <c r="H97" s="419"/>
      <c r="I97" s="372"/>
      <c r="J97" s="373"/>
      <c r="K97" s="413">
        <v>0</v>
      </c>
      <c r="L97" s="373"/>
      <c r="M97" s="138"/>
      <c r="N97" s="42"/>
      <c r="O97" s="43"/>
    </row>
    <row r="98" spans="1:16" x14ac:dyDescent="0.15">
      <c r="A98" s="11"/>
      <c r="B98" s="112"/>
      <c r="C98" s="112"/>
      <c r="D98" s="112"/>
      <c r="E98" s="112"/>
      <c r="F98" s="112"/>
      <c r="G98" s="112"/>
      <c r="H98" s="112"/>
      <c r="I98" s="409" t="s">
        <v>11</v>
      </c>
      <c r="J98" s="410"/>
      <c r="K98" s="410"/>
      <c r="L98" s="411"/>
      <c r="M98" s="123">
        <f>I97*K97</f>
        <v>0</v>
      </c>
      <c r="O98" s="150"/>
    </row>
    <row r="99" spans="1:16" x14ac:dyDescent="0.15">
      <c r="A99" s="11"/>
      <c r="B99" t="s">
        <v>2</v>
      </c>
      <c r="C99" s="20"/>
      <c r="D99" s="20"/>
      <c r="E99" s="20"/>
      <c r="F99" s="20"/>
      <c r="G99" s="20"/>
      <c r="H99" s="20"/>
      <c r="I99" s="20"/>
    </row>
    <row r="100" spans="1:16" s="5" customFormat="1" ht="39" customHeight="1" x14ac:dyDescent="0.2">
      <c r="A100" s="11"/>
      <c r="B100" s="368"/>
      <c r="C100" s="369"/>
      <c r="D100" s="369"/>
      <c r="E100" s="369"/>
      <c r="F100" s="369"/>
      <c r="G100" s="369"/>
      <c r="H100" s="369"/>
      <c r="I100" s="369"/>
      <c r="J100" s="369"/>
      <c r="K100" s="369"/>
      <c r="L100" s="370"/>
      <c r="M100" s="35"/>
    </row>
    <row r="101" spans="1:16" s="5" customFormat="1" ht="19" customHeight="1" x14ac:dyDescent="0.2">
      <c r="A101" s="111"/>
      <c r="B101" s="68"/>
      <c r="C101" s="68"/>
      <c r="D101" s="68"/>
      <c r="E101" s="68"/>
      <c r="F101" s="68"/>
      <c r="G101" s="68"/>
      <c r="H101" s="68"/>
      <c r="I101" s="68"/>
      <c r="J101" s="68"/>
      <c r="K101" s="68"/>
      <c r="L101" s="68"/>
      <c r="M101" s="35"/>
    </row>
    <row r="102" spans="1:16" ht="16" x14ac:dyDescent="0.2">
      <c r="A102" s="28" t="s">
        <v>279</v>
      </c>
      <c r="B102" s="28" t="s">
        <v>84</v>
      </c>
      <c r="C102" s="20"/>
      <c r="D102" s="20"/>
      <c r="E102" s="20"/>
      <c r="F102" s="20"/>
      <c r="G102" s="20"/>
      <c r="H102" s="20"/>
      <c r="I102" s="20"/>
      <c r="N102" s="21"/>
      <c r="O102" s="35"/>
    </row>
    <row r="103" spans="1:16" ht="15" customHeight="1" x14ac:dyDescent="0.15">
      <c r="A103" s="111"/>
      <c r="B103" s="68" t="s">
        <v>85</v>
      </c>
      <c r="C103" s="187" t="s">
        <v>86</v>
      </c>
      <c r="D103" s="187"/>
      <c r="E103" s="187"/>
      <c r="F103" s="187"/>
      <c r="G103" s="187"/>
      <c r="H103" s="187"/>
      <c r="I103" s="187"/>
      <c r="J103" s="187"/>
      <c r="K103" s="187"/>
      <c r="L103" s="424">
        <f>M93+M98</f>
        <v>10</v>
      </c>
      <c r="M103" s="334"/>
      <c r="O103" s="151"/>
      <c r="P103" s="26"/>
    </row>
    <row r="104" spans="1:16" ht="16" x14ac:dyDescent="0.2">
      <c r="A104" s="28"/>
      <c r="B104" s="20" t="s">
        <v>87</v>
      </c>
      <c r="C104" s="90" t="s">
        <v>88</v>
      </c>
      <c r="D104" s="20"/>
      <c r="E104" s="20"/>
      <c r="F104" s="20"/>
      <c r="G104" s="20"/>
      <c r="H104" s="20"/>
      <c r="I104" s="20"/>
      <c r="N104" s="21"/>
      <c r="O104" s="35"/>
      <c r="P104" s="110"/>
    </row>
    <row r="105" spans="1:16" ht="25" customHeight="1" x14ac:dyDescent="0.2">
      <c r="A105" s="11"/>
      <c r="B105" s="20"/>
      <c r="C105" s="412" t="s">
        <v>89</v>
      </c>
      <c r="D105" s="412"/>
      <c r="E105" s="412"/>
      <c r="F105" s="412"/>
      <c r="G105" s="378" t="s">
        <v>90</v>
      </c>
      <c r="H105" s="378"/>
      <c r="I105" s="378" t="s">
        <v>408</v>
      </c>
      <c r="J105" s="378"/>
      <c r="K105" s="412" t="s">
        <v>91</v>
      </c>
      <c r="L105" s="412"/>
      <c r="N105" s="21"/>
      <c r="O105" s="35"/>
      <c r="P105" s="110"/>
    </row>
    <row r="106" spans="1:16" ht="15" customHeight="1" x14ac:dyDescent="0.2">
      <c r="A106" s="11"/>
      <c r="B106" s="20"/>
      <c r="C106" s="420" t="str">
        <f>'Table 4.1-ShipDays'!$B$4</f>
        <v>SHIP 1</v>
      </c>
      <c r="D106" s="421"/>
      <c r="E106" s="421"/>
      <c r="F106" s="422"/>
      <c r="G106" s="423">
        <f>'Table 4.1-ShipDays'!B21</f>
        <v>0</v>
      </c>
      <c r="H106" s="423"/>
      <c r="I106" s="407"/>
      <c r="J106" s="408"/>
      <c r="K106" s="376">
        <f>G106*I106</f>
        <v>0</v>
      </c>
      <c r="L106" s="376"/>
      <c r="N106" s="21"/>
      <c r="O106" s="35"/>
      <c r="P106" s="110"/>
    </row>
    <row r="107" spans="1:16" ht="15" customHeight="1" x14ac:dyDescent="0.2">
      <c r="A107" s="11"/>
      <c r="B107" s="20"/>
      <c r="C107" s="405" t="str">
        <f>'Table 4.1-ShipDays'!$C$4</f>
        <v>SHIP 2</v>
      </c>
      <c r="D107" s="405"/>
      <c r="E107" s="405"/>
      <c r="F107" s="405"/>
      <c r="G107" s="406">
        <f>'Table 4.1-ShipDays'!C21</f>
        <v>0</v>
      </c>
      <c r="H107" s="406"/>
      <c r="I107" s="377"/>
      <c r="J107" s="377"/>
      <c r="K107" s="376">
        <f>G107*I107</f>
        <v>0</v>
      </c>
      <c r="L107" s="376"/>
      <c r="N107" s="21"/>
      <c r="O107" s="35"/>
      <c r="P107" s="110"/>
    </row>
    <row r="108" spans="1:16" ht="15" customHeight="1" x14ac:dyDescent="0.2">
      <c r="A108" s="11"/>
      <c r="B108" s="20"/>
      <c r="C108" s="405" t="str">
        <f>'Table 4.1-ShipDays'!$D$4</f>
        <v>SHIP 3</v>
      </c>
      <c r="D108" s="405"/>
      <c r="E108" s="405"/>
      <c r="F108" s="405"/>
      <c r="G108" s="406">
        <f>'Table 4.1-ShipDays'!D21</f>
        <v>0</v>
      </c>
      <c r="H108" s="406"/>
      <c r="I108" s="377"/>
      <c r="J108" s="377"/>
      <c r="K108" s="425">
        <f>G108*I108</f>
        <v>0</v>
      </c>
      <c r="L108" s="425"/>
      <c r="N108" s="21"/>
      <c r="O108" s="35"/>
      <c r="P108" s="110"/>
    </row>
    <row r="109" spans="1:16" ht="15" customHeight="1" x14ac:dyDescent="0.15">
      <c r="A109" s="11"/>
      <c r="B109" s="68" t="s">
        <v>57</v>
      </c>
      <c r="C109" s="342" t="s">
        <v>92</v>
      </c>
      <c r="D109" s="342"/>
      <c r="E109" s="342"/>
      <c r="F109" s="342"/>
      <c r="G109" s="342"/>
      <c r="H109" s="342"/>
      <c r="I109" s="342"/>
      <c r="J109" s="342"/>
      <c r="K109" s="46"/>
      <c r="L109" s="426">
        <f>SUM(K106:L108)</f>
        <v>0</v>
      </c>
      <c r="M109" s="427"/>
      <c r="P109" s="125"/>
    </row>
    <row r="110" spans="1:16" s="46" customFormat="1" ht="64" customHeight="1" x14ac:dyDescent="0.15">
      <c r="A110" s="111"/>
      <c r="B110" s="68"/>
      <c r="C110" s="374" t="s">
        <v>9</v>
      </c>
      <c r="D110" s="375"/>
      <c r="E110" s="375"/>
      <c r="F110" s="375"/>
      <c r="G110" s="375"/>
      <c r="H110" s="375"/>
      <c r="I110" s="375"/>
      <c r="J110" s="375"/>
      <c r="K110" s="375"/>
      <c r="L110" s="375"/>
      <c r="M110" s="375"/>
      <c r="O110" s="31"/>
      <c r="P110" s="125"/>
    </row>
    <row r="111" spans="1:16" ht="16" x14ac:dyDescent="0.2">
      <c r="A111" s="11"/>
      <c r="B111" s="20"/>
      <c r="C111" s="20"/>
      <c r="D111" s="20"/>
      <c r="E111" s="20"/>
      <c r="F111" s="20"/>
      <c r="G111" s="20"/>
      <c r="H111" s="20"/>
      <c r="I111" s="20"/>
      <c r="N111" s="21"/>
      <c r="O111" s="35"/>
      <c r="P111" s="110"/>
    </row>
    <row r="112" spans="1:16" s="120" customFormat="1" ht="15" customHeight="1" x14ac:dyDescent="0.15">
      <c r="A112" s="119" t="s">
        <v>93</v>
      </c>
      <c r="B112" s="119" t="s">
        <v>101</v>
      </c>
      <c r="O112" s="121"/>
    </row>
    <row r="113" spans="1:15" ht="13" customHeight="1" x14ac:dyDescent="0.15">
      <c r="A113" s="41"/>
      <c r="B113" s="22" t="s">
        <v>102</v>
      </c>
      <c r="C113" t="s">
        <v>361</v>
      </c>
    </row>
    <row r="114" spans="1:15" x14ac:dyDescent="0.15">
      <c r="A114" s="41"/>
      <c r="B114" s="5"/>
      <c r="C114" s="345" t="str">
        <f>C106</f>
        <v>SHIP 1</v>
      </c>
      <c r="D114" s="345"/>
      <c r="E114" s="345"/>
      <c r="F114" s="345"/>
      <c r="G114" s="345"/>
      <c r="J114" s="8" t="s">
        <v>383</v>
      </c>
      <c r="K114" s="8" t="s">
        <v>384</v>
      </c>
      <c r="L114" s="404" t="s">
        <v>385</v>
      </c>
      <c r="M114" s="404"/>
    </row>
    <row r="115" spans="1:15" x14ac:dyDescent="0.15">
      <c r="A115" s="41"/>
      <c r="B115" s="5"/>
      <c r="C115" s="208"/>
      <c r="D115" s="315" t="s">
        <v>391</v>
      </c>
      <c r="E115" s="315"/>
      <c r="F115" s="315"/>
      <c r="G115" s="315"/>
      <c r="H115" s="315"/>
      <c r="I115" s="315"/>
      <c r="J115">
        <f>INDEX('Table 4.1-ShipDays'!B$5:B$17,(MATCH(D115:D115,'Table 4.1-ShipDays'!A$5:A$17,0)))</f>
        <v>0</v>
      </c>
      <c r="K115">
        <f t="shared" ref="K115:K128" si="2">INDEX(I$106:I$108,(MATCH($C$114,C$106:C$108,0)))</f>
        <v>0</v>
      </c>
      <c r="L115" s="316">
        <f t="shared" ref="L115:L128" si="3">J115*K115</f>
        <v>0</v>
      </c>
      <c r="M115" s="317"/>
    </row>
    <row r="116" spans="1:15" x14ac:dyDescent="0.15">
      <c r="A116" s="41"/>
      <c r="B116" s="5"/>
      <c r="C116" s="208"/>
      <c r="D116" s="315" t="s">
        <v>280</v>
      </c>
      <c r="E116" s="315"/>
      <c r="F116" s="315"/>
      <c r="G116" s="315"/>
      <c r="H116" s="315"/>
      <c r="I116" s="315"/>
      <c r="J116">
        <f>INDEX('Table 4.1-ShipDays'!B$5:B$17,(MATCH(D116:D116,'Table 4.1-ShipDays'!A$5:A$17,0)))</f>
        <v>0</v>
      </c>
      <c r="K116">
        <f t="shared" si="2"/>
        <v>0</v>
      </c>
      <c r="L116" s="316">
        <f t="shared" si="3"/>
        <v>0</v>
      </c>
      <c r="M116" s="317"/>
    </row>
    <row r="117" spans="1:15" x14ac:dyDescent="0.15">
      <c r="A117" s="41"/>
      <c r="B117" s="5"/>
      <c r="C117" s="208"/>
      <c r="D117" s="315" t="s">
        <v>281</v>
      </c>
      <c r="E117" s="315"/>
      <c r="F117" s="315"/>
      <c r="G117" s="315"/>
      <c r="H117" s="315"/>
      <c r="I117" s="315"/>
      <c r="J117">
        <f>INDEX('Table 4.1-ShipDays'!B$5:B$17,(MATCH(D117:D117,'Table 4.1-ShipDays'!A$5:A$17,0)))</f>
        <v>0</v>
      </c>
      <c r="K117">
        <f t="shared" si="2"/>
        <v>0</v>
      </c>
      <c r="L117" s="316">
        <f t="shared" si="3"/>
        <v>0</v>
      </c>
      <c r="M117" s="317"/>
    </row>
    <row r="118" spans="1:15" x14ac:dyDescent="0.15">
      <c r="A118" s="41"/>
      <c r="B118" s="5"/>
      <c r="C118" s="208"/>
      <c r="D118" s="315" t="s">
        <v>380</v>
      </c>
      <c r="E118" s="315"/>
      <c r="F118" s="315"/>
      <c r="G118" s="315"/>
      <c r="H118" s="315"/>
      <c r="I118" s="315"/>
      <c r="J118">
        <f>INDEX('Table 4.1-ShipDays'!B$5:B$17,(MATCH(D118:D118,'Table 4.1-ShipDays'!A$5:A$17,0)))</f>
        <v>0</v>
      </c>
      <c r="K118">
        <f t="shared" si="2"/>
        <v>0</v>
      </c>
      <c r="L118" s="316">
        <f t="shared" si="3"/>
        <v>0</v>
      </c>
      <c r="M118" s="317"/>
    </row>
    <row r="119" spans="1:15" x14ac:dyDescent="0.15">
      <c r="A119" s="41"/>
      <c r="B119" s="5"/>
      <c r="C119" s="208"/>
      <c r="D119" s="315" t="s">
        <v>381</v>
      </c>
      <c r="E119" s="315"/>
      <c r="F119" s="315"/>
      <c r="G119" s="315"/>
      <c r="H119" s="315"/>
      <c r="I119" s="315"/>
      <c r="J119">
        <f>INDEX('Table 4.1-ShipDays'!B$5:B$17,(MATCH(D119:D119,'Table 4.1-ShipDays'!A$5:A$17,0)))</f>
        <v>0</v>
      </c>
      <c r="K119">
        <f t="shared" si="2"/>
        <v>0</v>
      </c>
      <c r="L119" s="316">
        <f t="shared" si="3"/>
        <v>0</v>
      </c>
      <c r="M119" s="317"/>
    </row>
    <row r="120" spans="1:15" x14ac:dyDescent="0.15">
      <c r="A120" s="41"/>
      <c r="B120" s="5"/>
      <c r="C120" s="208"/>
      <c r="D120" s="315" t="s">
        <v>393</v>
      </c>
      <c r="E120" s="315"/>
      <c r="F120" s="315"/>
      <c r="G120" s="315"/>
      <c r="H120" s="315"/>
      <c r="I120" s="315"/>
      <c r="J120">
        <f>INDEX('Table 4.1-ShipDays'!B$5:B$17,(MATCH(D120:D120,'Table 4.1-ShipDays'!A$5:A$17,0)))</f>
        <v>0</v>
      </c>
      <c r="K120">
        <f t="shared" si="2"/>
        <v>0</v>
      </c>
      <c r="L120" s="316">
        <f t="shared" si="3"/>
        <v>0</v>
      </c>
      <c r="M120" s="317"/>
    </row>
    <row r="121" spans="1:15" x14ac:dyDescent="0.15">
      <c r="A121" s="41"/>
      <c r="D121" s="315" t="s">
        <v>397</v>
      </c>
      <c r="E121" s="315"/>
      <c r="F121" s="315"/>
      <c r="G121" s="315"/>
      <c r="H121" s="315"/>
      <c r="I121" s="315"/>
      <c r="J121">
        <f>INDEX('Table 4.1-ShipDays'!B$5:B$17,(MATCH(D121:D121,'Table 4.1-ShipDays'!A$5:A$17,0)))</f>
        <v>0</v>
      </c>
      <c r="K121">
        <f t="shared" si="2"/>
        <v>0</v>
      </c>
      <c r="L121" s="316">
        <f t="shared" si="3"/>
        <v>0</v>
      </c>
      <c r="M121" s="317"/>
      <c r="O121" s="207"/>
    </row>
    <row r="122" spans="1:15" x14ac:dyDescent="0.15">
      <c r="A122" s="41"/>
      <c r="D122" s="315" t="s">
        <v>396</v>
      </c>
      <c r="E122" s="315"/>
      <c r="F122" s="315"/>
      <c r="G122" s="315"/>
      <c r="H122" s="315"/>
      <c r="I122" s="319"/>
      <c r="J122">
        <f>INDEX('Table 4.1-ShipDays'!B$5:B$17,(MATCH(D122:D122,'Table 4.1-ShipDays'!A$5:A$17,0)))</f>
        <v>0</v>
      </c>
      <c r="K122">
        <f t="shared" si="2"/>
        <v>0</v>
      </c>
      <c r="L122" s="316">
        <f t="shared" si="3"/>
        <v>0</v>
      </c>
      <c r="M122" s="317"/>
    </row>
    <row r="123" spans="1:15" x14ac:dyDescent="0.15">
      <c r="A123" s="41"/>
      <c r="D123" s="315" t="s">
        <v>394</v>
      </c>
      <c r="E123" s="315"/>
      <c r="F123" s="315"/>
      <c r="G123" s="315"/>
      <c r="H123" s="315"/>
      <c r="I123" s="319"/>
      <c r="J123">
        <f>INDEX('Table 4.1-ShipDays'!B$5:B$17,(MATCH(D123:D123,'Table 4.1-ShipDays'!A$5:A$17,0)))</f>
        <v>0</v>
      </c>
      <c r="K123">
        <f t="shared" si="2"/>
        <v>0</v>
      </c>
      <c r="L123" s="316">
        <f t="shared" si="3"/>
        <v>0</v>
      </c>
      <c r="M123" s="317"/>
    </row>
    <row r="124" spans="1:15" x14ac:dyDescent="0.15">
      <c r="A124" s="41"/>
      <c r="D124" s="315" t="s">
        <v>392</v>
      </c>
      <c r="E124" s="315"/>
      <c r="F124" s="315"/>
      <c r="G124" s="315"/>
      <c r="H124" s="315"/>
      <c r="I124" s="319"/>
      <c r="J124">
        <f>INDEX('Table 4.1-ShipDays'!B$5:B$17,(MATCH(D124:D124,'Table 4.1-ShipDays'!A$5:A$17,0)))</f>
        <v>0</v>
      </c>
      <c r="K124">
        <f t="shared" si="2"/>
        <v>0</v>
      </c>
      <c r="L124" s="316">
        <f t="shared" si="3"/>
        <v>0</v>
      </c>
      <c r="M124" s="317"/>
    </row>
    <row r="125" spans="1:15" x14ac:dyDescent="0.15">
      <c r="A125" s="41"/>
      <c r="D125" s="315" t="s">
        <v>395</v>
      </c>
      <c r="E125" s="315"/>
      <c r="F125" s="315"/>
      <c r="G125" s="315"/>
      <c r="H125" s="315"/>
      <c r="I125" s="319"/>
      <c r="J125">
        <f>INDEX('Table 4.1-ShipDays'!B$5:B$17,(MATCH(D125:D125,'Table 4.1-ShipDays'!A$5:A$17,0)))</f>
        <v>0</v>
      </c>
      <c r="K125">
        <f t="shared" si="2"/>
        <v>0</v>
      </c>
      <c r="L125" s="316">
        <f t="shared" si="3"/>
        <v>0</v>
      </c>
      <c r="M125" s="317"/>
    </row>
    <row r="126" spans="1:15" x14ac:dyDescent="0.15">
      <c r="A126" s="41"/>
      <c r="D126" s="315" t="s">
        <v>382</v>
      </c>
      <c r="E126" s="315"/>
      <c r="F126" s="315"/>
      <c r="G126" s="315"/>
      <c r="H126" s="315"/>
      <c r="I126" s="319"/>
      <c r="J126">
        <f>INDEX('Table 4.1-ShipDays'!B$5:B$17,(MATCH(D126:D126,'Table 4.1-ShipDays'!A$5:A$17,0)))</f>
        <v>0</v>
      </c>
      <c r="K126">
        <f t="shared" si="2"/>
        <v>0</v>
      </c>
      <c r="L126" s="316">
        <f t="shared" si="3"/>
        <v>0</v>
      </c>
      <c r="M126" s="317"/>
    </row>
    <row r="127" spans="1:15" x14ac:dyDescent="0.15">
      <c r="A127" s="41"/>
      <c r="D127" s="322"/>
      <c r="E127" s="322"/>
      <c r="F127" s="322"/>
      <c r="G127" s="322"/>
      <c r="H127" s="322"/>
      <c r="I127" s="323"/>
      <c r="J127" s="217">
        <v>0</v>
      </c>
      <c r="K127">
        <f t="shared" si="2"/>
        <v>0</v>
      </c>
      <c r="L127" s="316">
        <f t="shared" si="3"/>
        <v>0</v>
      </c>
      <c r="M127" s="317"/>
    </row>
    <row r="128" spans="1:15" x14ac:dyDescent="0.15">
      <c r="A128" s="41"/>
      <c r="D128" s="322"/>
      <c r="E128" s="322"/>
      <c r="F128" s="322"/>
      <c r="G128" s="322"/>
      <c r="H128" s="322"/>
      <c r="I128" s="323"/>
      <c r="J128" s="217">
        <v>0</v>
      </c>
      <c r="K128">
        <f t="shared" si="2"/>
        <v>0</v>
      </c>
      <c r="L128" s="316">
        <f t="shared" si="3"/>
        <v>0</v>
      </c>
      <c r="M128" s="317"/>
    </row>
    <row r="129" spans="1:15" x14ac:dyDescent="0.15">
      <c r="A129" s="41"/>
      <c r="D129" s="9"/>
      <c r="E129" s="9"/>
      <c r="F129" s="9"/>
      <c r="G129" s="9"/>
      <c r="H129" s="9"/>
      <c r="I129" s="9"/>
      <c r="J129" s="112"/>
      <c r="K129" s="213"/>
      <c r="L129" s="100"/>
      <c r="M129" s="100"/>
    </row>
    <row r="130" spans="1:15" x14ac:dyDescent="0.15">
      <c r="A130" s="41"/>
      <c r="B130" s="5"/>
      <c r="C130" s="345" t="str">
        <f>C107</f>
        <v>SHIP 2</v>
      </c>
      <c r="D130" s="345"/>
      <c r="E130" s="345"/>
      <c r="F130" s="345"/>
      <c r="G130" s="345"/>
      <c r="J130" s="8" t="s">
        <v>383</v>
      </c>
      <c r="K130" s="8" t="s">
        <v>384</v>
      </c>
      <c r="L130" s="404" t="s">
        <v>385</v>
      </c>
      <c r="M130" s="404"/>
    </row>
    <row r="131" spans="1:15" x14ac:dyDescent="0.15">
      <c r="A131" s="41"/>
      <c r="B131" s="5"/>
      <c r="C131" s="208"/>
      <c r="D131" s="315" t="s">
        <v>391</v>
      </c>
      <c r="E131" s="315"/>
      <c r="F131" s="315"/>
      <c r="G131" s="315"/>
      <c r="H131" s="315"/>
      <c r="I131" s="315"/>
      <c r="J131">
        <f>INDEX('Table 4.1-ShipDays'!C$5:C$17,(MATCH(D131:D131,'Table 4.1-ShipDays'!A$5:A$17,0)))</f>
        <v>0</v>
      </c>
      <c r="K131">
        <f t="shared" ref="K131:K144" si="4">INDEX(I$106:I$108,(MATCH($C$130,C$106:C$108,0)))</f>
        <v>0</v>
      </c>
      <c r="L131" s="316">
        <f t="shared" ref="L131:L144" si="5">J131*K131</f>
        <v>0</v>
      </c>
      <c r="M131" s="317"/>
    </row>
    <row r="132" spans="1:15" x14ac:dyDescent="0.15">
      <c r="A132" s="41"/>
      <c r="B132" s="5"/>
      <c r="C132" s="208"/>
      <c r="D132" s="315" t="s">
        <v>280</v>
      </c>
      <c r="E132" s="315"/>
      <c r="F132" s="315"/>
      <c r="G132" s="315"/>
      <c r="H132" s="315"/>
      <c r="I132" s="315"/>
      <c r="J132">
        <f>INDEX('Table 4.1-ShipDays'!C$5:C$17,(MATCH(D132:D132,'Table 4.1-ShipDays'!A$5:A$17,0)))</f>
        <v>0</v>
      </c>
      <c r="K132">
        <f t="shared" si="4"/>
        <v>0</v>
      </c>
      <c r="L132" s="316">
        <f t="shared" si="5"/>
        <v>0</v>
      </c>
      <c r="M132" s="317"/>
    </row>
    <row r="133" spans="1:15" x14ac:dyDescent="0.15">
      <c r="A133" s="41"/>
      <c r="B133" s="5"/>
      <c r="C133" s="208"/>
      <c r="D133" s="315" t="s">
        <v>281</v>
      </c>
      <c r="E133" s="315"/>
      <c r="F133" s="315"/>
      <c r="G133" s="315"/>
      <c r="H133" s="315"/>
      <c r="I133" s="315"/>
      <c r="J133">
        <f>INDEX('Table 4.1-ShipDays'!C$5:C$17,(MATCH(D133:D133,'Table 4.1-ShipDays'!A$5:A$17,0)))</f>
        <v>0</v>
      </c>
      <c r="K133">
        <f t="shared" si="4"/>
        <v>0</v>
      </c>
      <c r="L133" s="316">
        <f t="shared" si="5"/>
        <v>0</v>
      </c>
      <c r="M133" s="317"/>
    </row>
    <row r="134" spans="1:15" x14ac:dyDescent="0.15">
      <c r="A134" s="41"/>
      <c r="B134" s="5"/>
      <c r="C134" s="208"/>
      <c r="D134" s="315" t="s">
        <v>380</v>
      </c>
      <c r="E134" s="315"/>
      <c r="F134" s="315"/>
      <c r="G134" s="315"/>
      <c r="H134" s="315"/>
      <c r="I134" s="315"/>
      <c r="J134">
        <f>INDEX('Table 4.1-ShipDays'!C$5:C$17,(MATCH(D134:D134,'Table 4.1-ShipDays'!A$5:A$17,0)))</f>
        <v>0</v>
      </c>
      <c r="K134">
        <f t="shared" si="4"/>
        <v>0</v>
      </c>
      <c r="L134" s="316">
        <f t="shared" si="5"/>
        <v>0</v>
      </c>
      <c r="M134" s="317"/>
    </row>
    <row r="135" spans="1:15" x14ac:dyDescent="0.15">
      <c r="A135" s="41"/>
      <c r="B135" s="5"/>
      <c r="C135" s="208"/>
      <c r="D135" s="315" t="s">
        <v>381</v>
      </c>
      <c r="E135" s="315"/>
      <c r="F135" s="315"/>
      <c r="G135" s="315"/>
      <c r="H135" s="315"/>
      <c r="I135" s="315"/>
      <c r="J135">
        <f>INDEX('Table 4.1-ShipDays'!C$5:C$17,(MATCH(D135:D135,'Table 4.1-ShipDays'!A$5:A$17,0)))</f>
        <v>0</v>
      </c>
      <c r="K135">
        <f t="shared" si="4"/>
        <v>0</v>
      </c>
      <c r="L135" s="316">
        <f t="shared" si="5"/>
        <v>0</v>
      </c>
      <c r="M135" s="317"/>
    </row>
    <row r="136" spans="1:15" x14ac:dyDescent="0.15">
      <c r="A136" s="41"/>
      <c r="B136" s="5"/>
      <c r="C136" s="208"/>
      <c r="D136" s="315" t="s">
        <v>393</v>
      </c>
      <c r="E136" s="315"/>
      <c r="F136" s="315"/>
      <c r="G136" s="315"/>
      <c r="H136" s="315"/>
      <c r="I136" s="315"/>
      <c r="J136">
        <f>INDEX('Table 4.1-ShipDays'!C$5:C$17,(MATCH(D136:D136,'Table 4.1-ShipDays'!A$5:A$17,0)))</f>
        <v>0</v>
      </c>
      <c r="K136">
        <f t="shared" si="4"/>
        <v>0</v>
      </c>
      <c r="L136" s="316">
        <f t="shared" si="5"/>
        <v>0</v>
      </c>
      <c r="M136" s="317"/>
    </row>
    <row r="137" spans="1:15" x14ac:dyDescent="0.15">
      <c r="A137" s="41"/>
      <c r="D137" s="315" t="s">
        <v>397</v>
      </c>
      <c r="E137" s="315"/>
      <c r="F137" s="315"/>
      <c r="G137" s="315"/>
      <c r="H137" s="315"/>
      <c r="I137" s="315"/>
      <c r="J137">
        <f>INDEX('Table 4.1-ShipDays'!C$5:C$17,(MATCH(D137:D137,'Table 4.1-ShipDays'!A$5:A$17,0)))</f>
        <v>0</v>
      </c>
      <c r="K137">
        <f t="shared" si="4"/>
        <v>0</v>
      </c>
      <c r="L137" s="316">
        <f t="shared" si="5"/>
        <v>0</v>
      </c>
      <c r="M137" s="317"/>
      <c r="O137" s="207"/>
    </row>
    <row r="138" spans="1:15" x14ac:dyDescent="0.15">
      <c r="A138" s="41"/>
      <c r="D138" s="315" t="s">
        <v>396</v>
      </c>
      <c r="E138" s="315"/>
      <c r="F138" s="315"/>
      <c r="G138" s="315"/>
      <c r="H138" s="315"/>
      <c r="I138" s="319"/>
      <c r="J138">
        <f>INDEX('Table 4.1-ShipDays'!C$5:C$17,(MATCH(D138:D138,'Table 4.1-ShipDays'!A$5:A$17,0)))</f>
        <v>0</v>
      </c>
      <c r="K138">
        <f t="shared" si="4"/>
        <v>0</v>
      </c>
      <c r="L138" s="316">
        <f t="shared" si="5"/>
        <v>0</v>
      </c>
      <c r="M138" s="317"/>
    </row>
    <row r="139" spans="1:15" x14ac:dyDescent="0.15">
      <c r="A139" s="41"/>
      <c r="D139" s="315" t="s">
        <v>394</v>
      </c>
      <c r="E139" s="315"/>
      <c r="F139" s="315"/>
      <c r="G139" s="315"/>
      <c r="H139" s="315"/>
      <c r="I139" s="319"/>
      <c r="J139">
        <f>INDEX('Table 4.1-ShipDays'!C$5:C$17,(MATCH(D139:D139,'Table 4.1-ShipDays'!A$5:A$17,0)))</f>
        <v>0</v>
      </c>
      <c r="K139">
        <f t="shared" si="4"/>
        <v>0</v>
      </c>
      <c r="L139" s="316">
        <f t="shared" si="5"/>
        <v>0</v>
      </c>
      <c r="M139" s="317"/>
    </row>
    <row r="140" spans="1:15" x14ac:dyDescent="0.15">
      <c r="A140" s="41"/>
      <c r="D140" s="315" t="s">
        <v>392</v>
      </c>
      <c r="E140" s="315"/>
      <c r="F140" s="315"/>
      <c r="G140" s="315"/>
      <c r="H140" s="315"/>
      <c r="I140" s="319"/>
      <c r="J140">
        <f>INDEX('Table 4.1-ShipDays'!C$5:C$17,(MATCH(D140:D140,'Table 4.1-ShipDays'!A$5:A$17,0)))</f>
        <v>0</v>
      </c>
      <c r="K140">
        <f t="shared" si="4"/>
        <v>0</v>
      </c>
      <c r="L140" s="316">
        <f t="shared" si="5"/>
        <v>0</v>
      </c>
      <c r="M140" s="317"/>
    </row>
    <row r="141" spans="1:15" x14ac:dyDescent="0.15">
      <c r="A141" s="41"/>
      <c r="D141" s="315" t="s">
        <v>395</v>
      </c>
      <c r="E141" s="315"/>
      <c r="F141" s="315"/>
      <c r="G141" s="315"/>
      <c r="H141" s="315"/>
      <c r="I141" s="319"/>
      <c r="J141">
        <f>INDEX('Table 4.1-ShipDays'!C$5:C$17,(MATCH(D141:D141,'Table 4.1-ShipDays'!A$5:A$17,0)))</f>
        <v>0</v>
      </c>
      <c r="K141">
        <f t="shared" si="4"/>
        <v>0</v>
      </c>
      <c r="L141" s="316">
        <f t="shared" si="5"/>
        <v>0</v>
      </c>
      <c r="M141" s="317"/>
    </row>
    <row r="142" spans="1:15" x14ac:dyDescent="0.15">
      <c r="A142" s="41"/>
      <c r="D142" s="315" t="s">
        <v>382</v>
      </c>
      <c r="E142" s="315"/>
      <c r="F142" s="315"/>
      <c r="G142" s="315"/>
      <c r="H142" s="315"/>
      <c r="I142" s="319"/>
      <c r="J142">
        <f>INDEX('Table 4.1-ShipDays'!C$5:C$17,(MATCH(D142:D142,'Table 4.1-ShipDays'!A$5:A$17,0)))</f>
        <v>0</v>
      </c>
      <c r="K142">
        <f t="shared" si="4"/>
        <v>0</v>
      </c>
      <c r="L142" s="316">
        <f t="shared" si="5"/>
        <v>0</v>
      </c>
      <c r="M142" s="317"/>
    </row>
    <row r="143" spans="1:15" x14ac:dyDescent="0.15">
      <c r="A143" s="41"/>
      <c r="D143" s="322"/>
      <c r="E143" s="322"/>
      <c r="F143" s="322"/>
      <c r="G143" s="322"/>
      <c r="H143" s="322"/>
      <c r="I143" s="323"/>
      <c r="J143" s="217">
        <v>0</v>
      </c>
      <c r="K143">
        <f t="shared" si="4"/>
        <v>0</v>
      </c>
      <c r="L143" s="316">
        <f t="shared" si="5"/>
        <v>0</v>
      </c>
      <c r="M143" s="317"/>
    </row>
    <row r="144" spans="1:15" x14ac:dyDescent="0.15">
      <c r="A144" s="41"/>
      <c r="D144" s="322"/>
      <c r="E144" s="322"/>
      <c r="F144" s="322"/>
      <c r="G144" s="322"/>
      <c r="H144" s="322"/>
      <c r="I144" s="323"/>
      <c r="J144" s="217">
        <v>0</v>
      </c>
      <c r="K144">
        <f t="shared" si="4"/>
        <v>0</v>
      </c>
      <c r="L144" s="316">
        <f t="shared" si="5"/>
        <v>0</v>
      </c>
      <c r="M144" s="317"/>
    </row>
    <row r="145" spans="1:15" x14ac:dyDescent="0.15">
      <c r="A145" s="41"/>
      <c r="D145" s="214"/>
      <c r="E145" s="214"/>
      <c r="F145" s="214"/>
      <c r="G145" s="214"/>
      <c r="H145" s="214"/>
      <c r="I145" s="215"/>
      <c r="L145" s="216"/>
      <c r="M145" s="216"/>
    </row>
    <row r="146" spans="1:15" x14ac:dyDescent="0.15">
      <c r="A146" s="41"/>
      <c r="B146" s="5"/>
      <c r="C146" s="345" t="str">
        <f>C108</f>
        <v>SHIP 3</v>
      </c>
      <c r="D146" s="345"/>
      <c r="E146" s="345"/>
      <c r="F146" s="345"/>
      <c r="G146" s="345"/>
      <c r="J146" s="8" t="s">
        <v>383</v>
      </c>
      <c r="K146" s="8" t="s">
        <v>384</v>
      </c>
      <c r="L146" s="404" t="s">
        <v>385</v>
      </c>
      <c r="M146" s="404"/>
    </row>
    <row r="147" spans="1:15" x14ac:dyDescent="0.15">
      <c r="A147" s="41"/>
      <c r="B147" s="5"/>
      <c r="C147" s="208"/>
      <c r="D147" s="315" t="s">
        <v>391</v>
      </c>
      <c r="E147" s="315"/>
      <c r="F147" s="315"/>
      <c r="G147" s="315"/>
      <c r="H147" s="315"/>
      <c r="I147" s="315"/>
      <c r="J147">
        <f>INDEX('Table 4.1-ShipDays'!D$5:D$17,(MATCH(D147:D147,'Table 4.1-ShipDays'!A$5:A$17,0)))</f>
        <v>0</v>
      </c>
      <c r="K147">
        <f t="shared" ref="K147:K160" si="6">INDEX(I$106:I$108,(MATCH($C$146,C$106:C$108,0)))</f>
        <v>0</v>
      </c>
      <c r="L147" s="316">
        <f t="shared" ref="L147:L160" si="7">J147*K147</f>
        <v>0</v>
      </c>
      <c r="M147" s="317"/>
    </row>
    <row r="148" spans="1:15" x14ac:dyDescent="0.15">
      <c r="A148" s="41"/>
      <c r="B148" s="5"/>
      <c r="C148" s="208"/>
      <c r="D148" s="315" t="s">
        <v>280</v>
      </c>
      <c r="E148" s="315"/>
      <c r="F148" s="315"/>
      <c r="G148" s="315"/>
      <c r="H148" s="315"/>
      <c r="I148" s="315"/>
      <c r="J148">
        <f>INDEX('Table 4.1-ShipDays'!D$5:D$17,(MATCH(D148:D148,'Table 4.1-ShipDays'!A$5:A$17,0)))</f>
        <v>0</v>
      </c>
      <c r="K148">
        <f t="shared" si="6"/>
        <v>0</v>
      </c>
      <c r="L148" s="316">
        <f t="shared" si="7"/>
        <v>0</v>
      </c>
      <c r="M148" s="317"/>
    </row>
    <row r="149" spans="1:15" x14ac:dyDescent="0.15">
      <c r="A149" s="41"/>
      <c r="B149" s="5"/>
      <c r="C149" s="208"/>
      <c r="D149" s="315" t="s">
        <v>281</v>
      </c>
      <c r="E149" s="315"/>
      <c r="F149" s="315"/>
      <c r="G149" s="315"/>
      <c r="H149" s="315"/>
      <c r="I149" s="315"/>
      <c r="J149">
        <f>INDEX('Table 4.1-ShipDays'!D$5:D$17,(MATCH(D149:D149,'Table 4.1-ShipDays'!A$5:A$17,0)))</f>
        <v>0</v>
      </c>
      <c r="K149">
        <f t="shared" si="6"/>
        <v>0</v>
      </c>
      <c r="L149" s="316">
        <f t="shared" si="7"/>
        <v>0</v>
      </c>
      <c r="M149" s="317"/>
    </row>
    <row r="150" spans="1:15" x14ac:dyDescent="0.15">
      <c r="A150" s="41"/>
      <c r="B150" s="5"/>
      <c r="C150" s="208"/>
      <c r="D150" s="315" t="s">
        <v>380</v>
      </c>
      <c r="E150" s="315"/>
      <c r="F150" s="315"/>
      <c r="G150" s="315"/>
      <c r="H150" s="315"/>
      <c r="I150" s="315"/>
      <c r="J150">
        <f>INDEX('Table 4.1-ShipDays'!D$5:D$17,(MATCH(D150:D150,'Table 4.1-ShipDays'!A$5:A$17,0)))</f>
        <v>0</v>
      </c>
      <c r="K150">
        <f t="shared" si="6"/>
        <v>0</v>
      </c>
      <c r="L150" s="316">
        <f t="shared" si="7"/>
        <v>0</v>
      </c>
      <c r="M150" s="317"/>
    </row>
    <row r="151" spans="1:15" x14ac:dyDescent="0.15">
      <c r="A151" s="41"/>
      <c r="B151" s="5"/>
      <c r="C151" s="208"/>
      <c r="D151" s="315" t="s">
        <v>381</v>
      </c>
      <c r="E151" s="315"/>
      <c r="F151" s="315"/>
      <c r="G151" s="315"/>
      <c r="H151" s="315"/>
      <c r="I151" s="315"/>
      <c r="J151">
        <f>INDEX('Table 4.1-ShipDays'!D$5:D$17,(MATCH(D151:D151,'Table 4.1-ShipDays'!A$5:A$17,0)))</f>
        <v>0</v>
      </c>
      <c r="K151">
        <f t="shared" si="6"/>
        <v>0</v>
      </c>
      <c r="L151" s="316">
        <f t="shared" si="7"/>
        <v>0</v>
      </c>
      <c r="M151" s="317"/>
    </row>
    <row r="152" spans="1:15" x14ac:dyDescent="0.15">
      <c r="A152" s="41"/>
      <c r="B152" s="5"/>
      <c r="C152" s="208"/>
      <c r="D152" s="315" t="s">
        <v>393</v>
      </c>
      <c r="E152" s="315"/>
      <c r="F152" s="315"/>
      <c r="G152" s="315"/>
      <c r="H152" s="315"/>
      <c r="I152" s="315"/>
      <c r="J152">
        <f>INDEX('Table 4.1-ShipDays'!D$5:D$17,(MATCH(D152:D152,'Table 4.1-ShipDays'!A$5:A$17,0)))</f>
        <v>0</v>
      </c>
      <c r="K152">
        <f t="shared" si="6"/>
        <v>0</v>
      </c>
      <c r="L152" s="316">
        <f t="shared" si="7"/>
        <v>0</v>
      </c>
      <c r="M152" s="317"/>
    </row>
    <row r="153" spans="1:15" x14ac:dyDescent="0.15">
      <c r="A153" s="41"/>
      <c r="D153" s="315" t="s">
        <v>397</v>
      </c>
      <c r="E153" s="315"/>
      <c r="F153" s="315"/>
      <c r="G153" s="315"/>
      <c r="H153" s="315"/>
      <c r="I153" s="315"/>
      <c r="J153">
        <f>INDEX('Table 4.1-ShipDays'!D$5:D$17,(MATCH(D153:D153,'Table 4.1-ShipDays'!A$5:A$17,0)))</f>
        <v>0</v>
      </c>
      <c r="K153">
        <f t="shared" si="6"/>
        <v>0</v>
      </c>
      <c r="L153" s="316">
        <f t="shared" si="7"/>
        <v>0</v>
      </c>
      <c r="M153" s="317"/>
      <c r="O153" s="207"/>
    </row>
    <row r="154" spans="1:15" x14ac:dyDescent="0.15">
      <c r="A154" s="41"/>
      <c r="D154" s="315" t="s">
        <v>396</v>
      </c>
      <c r="E154" s="315"/>
      <c r="F154" s="315"/>
      <c r="G154" s="315"/>
      <c r="H154" s="315"/>
      <c r="I154" s="319"/>
      <c r="J154">
        <f>INDEX('Table 4.1-ShipDays'!D$5:D$17,(MATCH(D154:D154,'Table 4.1-ShipDays'!A$5:A$17,0)))</f>
        <v>0</v>
      </c>
      <c r="K154">
        <f t="shared" si="6"/>
        <v>0</v>
      </c>
      <c r="L154" s="316">
        <f t="shared" si="7"/>
        <v>0</v>
      </c>
      <c r="M154" s="317"/>
    </row>
    <row r="155" spans="1:15" x14ac:dyDescent="0.15">
      <c r="A155" s="41"/>
      <c r="D155" s="315" t="s">
        <v>394</v>
      </c>
      <c r="E155" s="315"/>
      <c r="F155" s="315"/>
      <c r="G155" s="315"/>
      <c r="H155" s="315"/>
      <c r="I155" s="319"/>
      <c r="J155">
        <f>INDEX('Table 4.1-ShipDays'!D$5:D$17,(MATCH(D155:D155,'Table 4.1-ShipDays'!A$5:A$17,0)))</f>
        <v>0</v>
      </c>
      <c r="K155">
        <f t="shared" si="6"/>
        <v>0</v>
      </c>
      <c r="L155" s="316">
        <f t="shared" si="7"/>
        <v>0</v>
      </c>
      <c r="M155" s="317"/>
    </row>
    <row r="156" spans="1:15" x14ac:dyDescent="0.15">
      <c r="A156" s="41"/>
      <c r="D156" s="315" t="s">
        <v>392</v>
      </c>
      <c r="E156" s="315"/>
      <c r="F156" s="315"/>
      <c r="G156" s="315"/>
      <c r="H156" s="315"/>
      <c r="I156" s="319"/>
      <c r="J156">
        <f>INDEX('Table 4.1-ShipDays'!D$5:D$17,(MATCH(D156:D156,'Table 4.1-ShipDays'!A$5:A$17,0)))</f>
        <v>0</v>
      </c>
      <c r="K156">
        <f t="shared" si="6"/>
        <v>0</v>
      </c>
      <c r="L156" s="316">
        <f t="shared" si="7"/>
        <v>0</v>
      </c>
      <c r="M156" s="317"/>
    </row>
    <row r="157" spans="1:15" x14ac:dyDescent="0.15">
      <c r="A157" s="41"/>
      <c r="D157" s="315" t="s">
        <v>395</v>
      </c>
      <c r="E157" s="315"/>
      <c r="F157" s="315"/>
      <c r="G157" s="315"/>
      <c r="H157" s="315"/>
      <c r="I157" s="319"/>
      <c r="J157">
        <f>INDEX('Table 4.1-ShipDays'!D$5:D$17,(MATCH(D157:D157,'Table 4.1-ShipDays'!A$5:A$17,0)))</f>
        <v>0</v>
      </c>
      <c r="K157">
        <f t="shared" si="6"/>
        <v>0</v>
      </c>
      <c r="L157" s="320">
        <f t="shared" si="7"/>
        <v>0</v>
      </c>
      <c r="M157" s="321"/>
    </row>
    <row r="158" spans="1:15" x14ac:dyDescent="0.15">
      <c r="A158" s="41"/>
      <c r="D158" s="315" t="s">
        <v>382</v>
      </c>
      <c r="E158" s="315"/>
      <c r="F158" s="315"/>
      <c r="G158" s="315"/>
      <c r="H158" s="315"/>
      <c r="I158" s="319"/>
      <c r="J158">
        <f>INDEX('Table 4.1-ShipDays'!D$5:D$17,(MATCH(D158:D158,'Table 4.1-ShipDays'!A$5:A$17,0)))</f>
        <v>0</v>
      </c>
      <c r="K158">
        <f t="shared" si="6"/>
        <v>0</v>
      </c>
      <c r="L158" s="316">
        <f t="shared" si="7"/>
        <v>0</v>
      </c>
      <c r="M158" s="317"/>
    </row>
    <row r="159" spans="1:15" x14ac:dyDescent="0.15">
      <c r="A159" s="41"/>
      <c r="D159" s="322"/>
      <c r="E159" s="322"/>
      <c r="F159" s="322"/>
      <c r="G159" s="322"/>
      <c r="H159" s="322"/>
      <c r="I159" s="323"/>
      <c r="J159" s="217">
        <v>0</v>
      </c>
      <c r="K159">
        <f t="shared" si="6"/>
        <v>0</v>
      </c>
      <c r="L159" s="316">
        <f t="shared" si="7"/>
        <v>0</v>
      </c>
      <c r="M159" s="317"/>
    </row>
    <row r="160" spans="1:15" x14ac:dyDescent="0.15">
      <c r="A160" s="41"/>
      <c r="D160" s="322"/>
      <c r="E160" s="322"/>
      <c r="F160" s="322"/>
      <c r="G160" s="322"/>
      <c r="H160" s="322"/>
      <c r="I160" s="323"/>
      <c r="J160" s="217">
        <v>0</v>
      </c>
      <c r="K160">
        <f t="shared" si="6"/>
        <v>0</v>
      </c>
      <c r="L160" s="316">
        <f t="shared" si="7"/>
        <v>0</v>
      </c>
      <c r="M160" s="317"/>
    </row>
    <row r="161" spans="1:14" x14ac:dyDescent="0.15">
      <c r="A161" s="41"/>
      <c r="D161" s="214"/>
      <c r="E161" s="214"/>
      <c r="F161" s="214"/>
      <c r="G161" s="214"/>
      <c r="H161" s="214"/>
      <c r="I161" s="215"/>
      <c r="L161" s="216"/>
      <c r="M161" s="216"/>
    </row>
    <row r="162" spans="1:14" x14ac:dyDescent="0.15">
      <c r="A162" s="41"/>
      <c r="F162" s="333" t="s">
        <v>17</v>
      </c>
      <c r="G162" s="334"/>
      <c r="H162" s="334"/>
      <c r="I162" s="334"/>
      <c r="J162" s="334"/>
      <c r="K162" s="334"/>
      <c r="L162" s="340">
        <f>-SUM(L115:L161)</f>
        <v>0</v>
      </c>
      <c r="M162" s="341"/>
    </row>
    <row r="163" spans="1:14" x14ac:dyDescent="0.15">
      <c r="A163" s="41"/>
      <c r="J163" s="40"/>
      <c r="K163" s="23"/>
      <c r="L163" s="40"/>
      <c r="M163" s="40"/>
      <c r="N163" s="39"/>
    </row>
    <row r="164" spans="1:14" x14ac:dyDescent="0.15">
      <c r="A164" s="41"/>
      <c r="B164" t="s">
        <v>179</v>
      </c>
      <c r="C164" t="s">
        <v>331</v>
      </c>
    </row>
    <row r="165" spans="1:14" x14ac:dyDescent="0.15">
      <c r="A165" s="41"/>
      <c r="C165">
        <v>1</v>
      </c>
      <c r="D165" t="s">
        <v>349</v>
      </c>
    </row>
    <row r="166" spans="1:14" ht="25" customHeight="1" x14ac:dyDescent="0.15">
      <c r="A166" s="41"/>
      <c r="C166" s="9"/>
      <c r="D166" s="9"/>
      <c r="G166" s="329" t="s">
        <v>400</v>
      </c>
      <c r="H166" s="329"/>
      <c r="I166" s="38" t="s">
        <v>401</v>
      </c>
      <c r="J166" s="37" t="s">
        <v>402</v>
      </c>
      <c r="K166" s="37"/>
      <c r="L166" s="326" t="s">
        <v>385</v>
      </c>
      <c r="M166" s="326"/>
    </row>
    <row r="167" spans="1:14" ht="12" customHeight="1" x14ac:dyDescent="0.15">
      <c r="A167" s="41"/>
      <c r="C167" s="327" t="str">
        <f>'Table 4.1-ShipDays'!$B$4</f>
        <v>SHIP 1</v>
      </c>
      <c r="D167" s="327"/>
      <c r="E167" s="327"/>
      <c r="F167" s="327"/>
      <c r="G167" s="332">
        <f>INDEX('Table 4.1-ShipDays'!$A$4:$D$17, MATCH("NSF",'Table 4.1-ShipDays'!$A$4:$A$17,0),MATCH(C167,'Table 4.1-ShipDays'!$A$4:$D$4,0))</f>
        <v>0</v>
      </c>
      <c r="H167" s="332"/>
      <c r="I167" s="227"/>
      <c r="J167" s="218">
        <f>IF(I167="Ku",300,IF(I167="C",400,0))</f>
        <v>0</v>
      </c>
      <c r="K167" s="233"/>
      <c r="L167" s="330">
        <f>-G167*J167</f>
        <v>0</v>
      </c>
      <c r="M167" s="331"/>
    </row>
    <row r="168" spans="1:14" ht="12" customHeight="1" x14ac:dyDescent="0.15">
      <c r="A168" s="41"/>
      <c r="C168" s="328" t="str">
        <f>'Table 4.1-ShipDays'!$C$4</f>
        <v>SHIP 2</v>
      </c>
      <c r="D168" s="328"/>
      <c r="E168" s="328"/>
      <c r="F168" s="328"/>
      <c r="G168" s="318">
        <f>INDEX('Table 4.1-ShipDays'!$A$4:$D$17, MATCH("NSF",'Table 4.1-ShipDays'!$A$4:$A$17,0),MATCH(C168,'Table 4.1-ShipDays'!$A$4:$D$4,0))</f>
        <v>0</v>
      </c>
      <c r="H168" s="318"/>
      <c r="I168" s="228"/>
      <c r="J168" s="219">
        <f>IF(I168="Ku",300,IF(I168="C",400,0))</f>
        <v>0</v>
      </c>
      <c r="K168" s="234"/>
      <c r="L168" s="324">
        <f>-G168*J168</f>
        <v>0</v>
      </c>
      <c r="M168" s="325"/>
    </row>
    <row r="169" spans="1:14" ht="12" customHeight="1" x14ac:dyDescent="0.15">
      <c r="A169" s="41"/>
      <c r="C169" s="328" t="str">
        <f>'Table 4.1-ShipDays'!$D$4</f>
        <v>SHIP 3</v>
      </c>
      <c r="D169" s="328"/>
      <c r="E169" s="328"/>
      <c r="F169" s="328"/>
      <c r="G169" s="318">
        <f>INDEX('Table 4.1-ShipDays'!$A$4:$D$17, MATCH("NSF",'Table 4.1-ShipDays'!$A$4:$A$17,0),MATCH(C169,'Table 4.1-ShipDays'!$A$4:$D$4,0))</f>
        <v>0</v>
      </c>
      <c r="H169" s="318"/>
      <c r="I169" s="228"/>
      <c r="J169" s="219">
        <f>IF(I169="Ku",300,IF(I169="C",400,0))</f>
        <v>0</v>
      </c>
      <c r="K169" s="234"/>
      <c r="L169" s="324">
        <f>-G169*J169</f>
        <v>0</v>
      </c>
      <c r="M169" s="325"/>
    </row>
    <row r="170" spans="1:14" x14ac:dyDescent="0.15">
      <c r="A170" s="41"/>
      <c r="C170" s="9"/>
      <c r="D170" s="9"/>
      <c r="E170" s="97"/>
      <c r="F170" s="97"/>
      <c r="G170" s="97"/>
      <c r="H170" s="36"/>
      <c r="I170" s="113"/>
      <c r="J170" s="9"/>
      <c r="K170" s="9"/>
      <c r="L170" s="115"/>
      <c r="M170" s="114"/>
    </row>
    <row r="171" spans="1:14" x14ac:dyDescent="0.15">
      <c r="A171" s="41"/>
      <c r="C171">
        <v>2</v>
      </c>
      <c r="D171" t="s">
        <v>23</v>
      </c>
    </row>
    <row r="172" spans="1:14" x14ac:dyDescent="0.15">
      <c r="A172" s="41"/>
      <c r="D172" s="347" t="s">
        <v>317</v>
      </c>
      <c r="E172" s="347"/>
      <c r="F172" s="347"/>
      <c r="G172" s="346">
        <f>K97</f>
        <v>0</v>
      </c>
      <c r="H172" s="346"/>
      <c r="I172" s="54"/>
      <c r="L172" s="338">
        <f>G172*SUM(L167:M169)</f>
        <v>0</v>
      </c>
      <c r="M172" s="339"/>
    </row>
    <row r="173" spans="1:14" x14ac:dyDescent="0.15">
      <c r="A173" s="41"/>
      <c r="E173" s="333" t="s">
        <v>16</v>
      </c>
      <c r="F173" s="334"/>
      <c r="G173" s="334"/>
      <c r="H173" s="334"/>
      <c r="I173" s="334"/>
      <c r="J173" s="334"/>
      <c r="K173" s="334"/>
      <c r="L173" s="397">
        <f>SUM(L167:M172)</f>
        <v>0</v>
      </c>
      <c r="M173" s="341"/>
    </row>
    <row r="174" spans="1:14" x14ac:dyDescent="0.15">
      <c r="A174" s="41"/>
      <c r="E174" s="9"/>
      <c r="F174" s="9"/>
      <c r="G174" s="9"/>
      <c r="H174" s="9"/>
      <c r="I174" s="9"/>
      <c r="K174" s="5"/>
      <c r="M174" s="40"/>
      <c r="N174" s="45"/>
    </row>
    <row r="175" spans="1:14" ht="12.75" customHeight="1" x14ac:dyDescent="0.15">
      <c r="A175" s="41"/>
      <c r="B175" t="s">
        <v>68</v>
      </c>
      <c r="C175" s="26" t="s">
        <v>124</v>
      </c>
      <c r="D175" s="26"/>
      <c r="E175" s="26"/>
      <c r="F175" s="26"/>
      <c r="G175" s="26"/>
      <c r="H175" s="26"/>
      <c r="I175" s="26"/>
      <c r="K175" s="49"/>
      <c r="L175" s="49"/>
      <c r="M175" s="49"/>
    </row>
    <row r="176" spans="1:14" ht="37" customHeight="1" x14ac:dyDescent="0.15">
      <c r="A176" s="41"/>
      <c r="C176" s="329" t="s">
        <v>125</v>
      </c>
      <c r="D176" s="329"/>
      <c r="E176" s="329"/>
      <c r="F176" s="329" t="s">
        <v>398</v>
      </c>
      <c r="G176" s="329"/>
      <c r="H176" s="329"/>
      <c r="I176" s="57" t="s">
        <v>399</v>
      </c>
      <c r="J176" s="329" t="s">
        <v>29</v>
      </c>
      <c r="K176" s="335"/>
    </row>
    <row r="177" spans="1:15" ht="25" customHeight="1" x14ac:dyDescent="0.15">
      <c r="A177" s="41"/>
      <c r="C177" s="385" t="str">
        <f>'Table 4.1-ShipDays'!$B$4</f>
        <v>SHIP 1</v>
      </c>
      <c r="D177" s="385"/>
      <c r="E177" s="385"/>
      <c r="F177" s="386"/>
      <c r="G177" s="386"/>
      <c r="H177" s="386"/>
      <c r="I177" s="116"/>
      <c r="J177" s="383"/>
      <c r="K177" s="384"/>
    </row>
    <row r="178" spans="1:15" ht="25" customHeight="1" x14ac:dyDescent="0.15">
      <c r="A178" s="41"/>
      <c r="C178" s="336" t="str">
        <f>'Table 4.1-ShipDays'!$C$4</f>
        <v>SHIP 2</v>
      </c>
      <c r="D178" s="336"/>
      <c r="E178" s="336"/>
      <c r="F178" s="337"/>
      <c r="G178" s="337"/>
      <c r="H178" s="337"/>
      <c r="I178" s="117"/>
      <c r="J178" s="382"/>
      <c r="K178" s="363"/>
    </row>
    <row r="179" spans="1:15" ht="25" customHeight="1" x14ac:dyDescent="0.15">
      <c r="A179" s="41"/>
      <c r="C179" s="336" t="str">
        <f>'Table 4.1-ShipDays'!$D$4</f>
        <v>SHIP 3</v>
      </c>
      <c r="D179" s="336"/>
      <c r="E179" s="336"/>
      <c r="F179" s="337"/>
      <c r="G179" s="337"/>
      <c r="H179" s="337"/>
      <c r="I179" s="117"/>
      <c r="J179" s="382"/>
      <c r="K179" s="363"/>
    </row>
    <row r="180" spans="1:15" s="46" customFormat="1" ht="12.75" customHeight="1" x14ac:dyDescent="0.15">
      <c r="A180" s="79"/>
      <c r="C180" s="69"/>
      <c r="D180" s="69"/>
      <c r="E180" s="69"/>
      <c r="F180" s="69"/>
      <c r="G180" s="69"/>
      <c r="H180" s="69"/>
      <c r="I180" s="69"/>
      <c r="J180" s="157"/>
      <c r="K180" s="158"/>
      <c r="L180"/>
      <c r="M180"/>
      <c r="N180" s="156"/>
      <c r="O180" s="31"/>
    </row>
    <row r="181" spans="1:15" ht="38" customHeight="1" x14ac:dyDescent="0.15">
      <c r="A181" s="41"/>
      <c r="C181" s="329" t="s">
        <v>125</v>
      </c>
      <c r="D181" s="329"/>
      <c r="E181" s="329"/>
      <c r="F181" s="329" t="s">
        <v>61</v>
      </c>
      <c r="G181" s="329"/>
      <c r="H181" s="329"/>
      <c r="I181" s="161" t="s">
        <v>318</v>
      </c>
      <c r="J181" s="329" t="s">
        <v>319</v>
      </c>
      <c r="K181" s="335"/>
      <c r="L181" s="24" t="s">
        <v>320</v>
      </c>
      <c r="M181" s="57" t="s">
        <v>14</v>
      </c>
    </row>
    <row r="182" spans="1:15" ht="22" customHeight="1" x14ac:dyDescent="0.15">
      <c r="A182" s="41"/>
      <c r="C182" s="385" t="str">
        <f>C177</f>
        <v>SHIP 1</v>
      </c>
      <c r="D182" s="385"/>
      <c r="E182" s="385"/>
      <c r="F182" s="387">
        <f>(I177-F177)*J177</f>
        <v>0</v>
      </c>
      <c r="G182" s="388"/>
      <c r="H182" s="388"/>
      <c r="I182" s="220">
        <f>INDEX(I167:I169,MATCH(C182,C167:C169,0))</f>
        <v>0</v>
      </c>
      <c r="J182" s="389">
        <f>IF(I182="Ku",300,IF(I182="C",400,0))*-(I177-F177)</f>
        <v>0</v>
      </c>
      <c r="K182" s="390"/>
      <c r="L182" s="162">
        <f>J182*$G$172</f>
        <v>0</v>
      </c>
      <c r="M182" s="203">
        <f>F182+J182+L182</f>
        <v>0</v>
      </c>
      <c r="O182" s="160"/>
    </row>
    <row r="183" spans="1:15" ht="23" customHeight="1" x14ac:dyDescent="0.15">
      <c r="A183" s="41"/>
      <c r="C183" s="336" t="str">
        <f>C178</f>
        <v>SHIP 2</v>
      </c>
      <c r="D183" s="336"/>
      <c r="E183" s="336"/>
      <c r="F183" s="393">
        <f>(I178-F178)*J178</f>
        <v>0</v>
      </c>
      <c r="G183" s="394"/>
      <c r="H183" s="394"/>
      <c r="I183" s="231">
        <f>INDEX(I168:I170,MATCH(C183,C168:C170,0))</f>
        <v>0</v>
      </c>
      <c r="J183" s="343">
        <f>IF(I183="Ku",300,IF(I183="C",400,0))*-(I178-F178)</f>
        <v>0</v>
      </c>
      <c r="K183" s="344"/>
      <c r="L183" s="232">
        <f>J183*$G$172</f>
        <v>0</v>
      </c>
      <c r="M183" s="204">
        <f>F183+J183+L183</f>
        <v>0</v>
      </c>
    </row>
    <row r="184" spans="1:15" ht="24" customHeight="1" x14ac:dyDescent="0.15">
      <c r="A184" s="41"/>
      <c r="C184" s="336" t="str">
        <f>C179</f>
        <v>SHIP 3</v>
      </c>
      <c r="D184" s="336"/>
      <c r="E184" s="336"/>
      <c r="F184" s="393">
        <f>(I179-F179)*J179</f>
        <v>0</v>
      </c>
      <c r="G184" s="394"/>
      <c r="H184" s="394"/>
      <c r="I184" s="231">
        <f>INDEX(I169:I171,MATCH(C184,C169:C171,0))</f>
        <v>0</v>
      </c>
      <c r="J184" s="343">
        <f>IF(I184="Ku",300,IF(I184="C",400,0))*-(I179-F179)</f>
        <v>0</v>
      </c>
      <c r="K184" s="344"/>
      <c r="L184" s="232">
        <f>J184*$G$172</f>
        <v>0</v>
      </c>
      <c r="M184" s="204">
        <f>F184+J184+L184</f>
        <v>0</v>
      </c>
    </row>
    <row r="185" spans="1:15" s="46" customFormat="1" ht="12.75" customHeight="1" x14ac:dyDescent="0.15">
      <c r="A185" s="79"/>
      <c r="C185" s="69"/>
      <c r="D185" s="69"/>
      <c r="E185" s="391" t="s">
        <v>15</v>
      </c>
      <c r="F185" s="392"/>
      <c r="G185" s="392"/>
      <c r="H185" s="392"/>
      <c r="I185" s="392"/>
      <c r="J185" s="392"/>
      <c r="K185" s="392"/>
      <c r="L185" s="379">
        <f>SUM(M182:M184)</f>
        <v>0</v>
      </c>
      <c r="M185" s="380"/>
    </row>
    <row r="186" spans="1:15" ht="12.75" customHeight="1" x14ac:dyDescent="0.15">
      <c r="A186" s="41"/>
      <c r="C186" s="26"/>
      <c r="D186" s="26"/>
      <c r="E186" s="26"/>
      <c r="F186" s="26"/>
      <c r="G186" s="26"/>
      <c r="H186" s="26"/>
      <c r="I186" s="26"/>
      <c r="K186" s="49"/>
      <c r="L186" s="49"/>
      <c r="M186" s="49"/>
    </row>
    <row r="187" spans="1:15" ht="12.75" customHeight="1" x14ac:dyDescent="0.15">
      <c r="A187" s="41"/>
      <c r="C187" s="26" t="s">
        <v>60</v>
      </c>
      <c r="D187" s="26"/>
      <c r="E187" s="26"/>
      <c r="F187" s="26"/>
      <c r="G187" s="26"/>
      <c r="H187" s="26"/>
      <c r="I187" s="26"/>
      <c r="K187" s="49"/>
      <c r="L187" s="49"/>
      <c r="M187" s="49"/>
    </row>
    <row r="188" spans="1:15" ht="143" customHeight="1" x14ac:dyDescent="0.15">
      <c r="A188" s="41"/>
      <c r="C188" s="381" t="s">
        <v>31</v>
      </c>
      <c r="D188" s="334"/>
      <c r="E188" s="334"/>
      <c r="F188" s="334"/>
      <c r="G188" s="334"/>
      <c r="H188" s="334"/>
      <c r="I188" s="334"/>
      <c r="J188" s="334"/>
      <c r="K188" s="334"/>
      <c r="L188" s="334"/>
      <c r="M188" s="334"/>
      <c r="N188" s="90"/>
    </row>
    <row r="189" spans="1:15" ht="12.75" customHeight="1" x14ac:dyDescent="0.15">
      <c r="A189" s="41"/>
      <c r="C189" s="24"/>
      <c r="D189" s="24"/>
      <c r="E189" s="24"/>
      <c r="F189" s="24"/>
      <c r="G189" s="24"/>
      <c r="H189" s="24"/>
      <c r="I189" s="24"/>
      <c r="J189" s="24"/>
      <c r="K189" s="24"/>
      <c r="L189" s="24"/>
      <c r="M189" s="24"/>
    </row>
    <row r="190" spans="1:15" ht="12.75" customHeight="1" x14ac:dyDescent="0.15">
      <c r="A190" s="41"/>
      <c r="C190" s="26"/>
      <c r="D190" s="26"/>
      <c r="E190" s="26"/>
      <c r="F190" s="26"/>
      <c r="G190" s="26"/>
      <c r="H190" s="26"/>
      <c r="I190" s="26"/>
      <c r="K190" s="49"/>
      <c r="L190" s="49"/>
      <c r="M190" s="49"/>
    </row>
    <row r="191" spans="1:15" ht="12.75" customHeight="1" x14ac:dyDescent="0.15">
      <c r="A191" s="79"/>
      <c r="B191" s="279" t="s">
        <v>447</v>
      </c>
      <c r="C191" s="188" t="s">
        <v>56</v>
      </c>
      <c r="D191" s="189"/>
      <c r="E191" s="189"/>
      <c r="F191" s="189"/>
      <c r="G191" s="189"/>
      <c r="H191" s="189"/>
      <c r="I191" s="189"/>
      <c r="J191" s="46"/>
      <c r="K191" s="190"/>
      <c r="L191" s="400">
        <f>SUM(L162+L173+L185)</f>
        <v>0</v>
      </c>
      <c r="M191" s="401"/>
    </row>
    <row r="192" spans="1:15" ht="12.75" customHeight="1" x14ac:dyDescent="0.15">
      <c r="A192" s="41"/>
      <c r="C192" s="26"/>
      <c r="D192" s="26"/>
      <c r="E192" s="26"/>
      <c r="F192" s="26"/>
      <c r="G192" s="26"/>
      <c r="H192" s="26"/>
      <c r="I192" s="26"/>
      <c r="K192" s="49"/>
      <c r="L192" s="49"/>
      <c r="M192" s="49"/>
    </row>
    <row r="193" spans="1:15" s="120" customFormat="1" ht="14" x14ac:dyDescent="0.15">
      <c r="A193" s="119" t="s">
        <v>12</v>
      </c>
      <c r="B193" s="119" t="s">
        <v>13</v>
      </c>
      <c r="L193" s="402">
        <f>L109+L191</f>
        <v>0</v>
      </c>
      <c r="M193" s="403"/>
      <c r="O193" s="110"/>
    </row>
    <row r="194" spans="1:15" ht="25" customHeight="1" x14ac:dyDescent="0.15">
      <c r="A194" s="41"/>
      <c r="B194" s="302" t="s">
        <v>298</v>
      </c>
      <c r="C194" s="302"/>
      <c r="D194" s="302"/>
      <c r="E194" s="302"/>
      <c r="F194" s="302"/>
      <c r="G194" s="302"/>
      <c r="H194" s="302"/>
      <c r="I194" s="302"/>
      <c r="J194" s="302"/>
      <c r="K194" s="302"/>
      <c r="L194" s="302"/>
      <c r="M194" s="302"/>
      <c r="N194" s="135"/>
    </row>
    <row r="195" spans="1:15" ht="12.75" customHeight="1" x14ac:dyDescent="0.15">
      <c r="A195" s="41"/>
      <c r="C195" s="26"/>
      <c r="D195" s="26"/>
      <c r="E195" s="26"/>
      <c r="F195" s="26"/>
      <c r="G195" s="26"/>
      <c r="H195" s="26"/>
      <c r="I195" s="26"/>
      <c r="K195" s="49"/>
      <c r="L195" s="49"/>
      <c r="M195" s="49"/>
    </row>
    <row r="196" spans="1:15" ht="12.75" customHeight="1" x14ac:dyDescent="0.15">
      <c r="A196" s="41"/>
      <c r="C196" s="26"/>
      <c r="D196" s="26"/>
      <c r="E196" s="26"/>
      <c r="F196" s="26"/>
      <c r="G196" s="26"/>
      <c r="H196" s="26"/>
      <c r="I196" s="26"/>
      <c r="K196" s="49"/>
      <c r="L196" s="49"/>
      <c r="M196" s="49"/>
    </row>
    <row r="197" spans="1:15" ht="12.75" customHeight="1" x14ac:dyDescent="0.15">
      <c r="A197" s="41"/>
      <c r="C197" s="26"/>
      <c r="D197" s="26"/>
      <c r="E197" s="26"/>
      <c r="F197" s="26"/>
      <c r="G197" s="26"/>
      <c r="H197" s="26"/>
      <c r="I197" s="26"/>
      <c r="K197" s="49"/>
      <c r="L197" s="49"/>
      <c r="M197" s="49"/>
    </row>
    <row r="199" spans="1:15" ht="13" customHeight="1" x14ac:dyDescent="0.15"/>
    <row r="200" spans="1:15" hidden="1" x14ac:dyDescent="0.15">
      <c r="A200" t="s">
        <v>32</v>
      </c>
    </row>
    <row r="201" spans="1:15" hidden="1" x14ac:dyDescent="0.15">
      <c r="A201" t="s">
        <v>77</v>
      </c>
    </row>
  </sheetData>
  <mergeCells count="262">
    <mergeCell ref="D79:J79"/>
    <mergeCell ref="D54:J54"/>
    <mergeCell ref="D67:J67"/>
    <mergeCell ref="D71:J71"/>
    <mergeCell ref="D69:J69"/>
    <mergeCell ref="K108:L108"/>
    <mergeCell ref="L109:M109"/>
    <mergeCell ref="D24:I24"/>
    <mergeCell ref="D29:I29"/>
    <mergeCell ref="D60:J60"/>
    <mergeCell ref="D74:J74"/>
    <mergeCell ref="D39:I39"/>
    <mergeCell ref="D72:J72"/>
    <mergeCell ref="D63:J63"/>
    <mergeCell ref="D65:J65"/>
    <mergeCell ref="D68:J68"/>
    <mergeCell ref="D73:J73"/>
    <mergeCell ref="D53:J53"/>
    <mergeCell ref="J41:L41"/>
    <mergeCell ref="D32:I32"/>
    <mergeCell ref="D52:J52"/>
    <mergeCell ref="D48:J48"/>
    <mergeCell ref="D64:J64"/>
    <mergeCell ref="D47:J47"/>
    <mergeCell ref="L134:M134"/>
    <mergeCell ref="L135:M135"/>
    <mergeCell ref="L136:M136"/>
    <mergeCell ref="L137:M137"/>
    <mergeCell ref="L138:M138"/>
    <mergeCell ref="D139:I139"/>
    <mergeCell ref="L139:M139"/>
    <mergeCell ref="B97:H97"/>
    <mergeCell ref="C106:F106"/>
    <mergeCell ref="G106:H106"/>
    <mergeCell ref="L103:M103"/>
    <mergeCell ref="K106:L106"/>
    <mergeCell ref="G84:H84"/>
    <mergeCell ref="L122:M122"/>
    <mergeCell ref="L123:M123"/>
    <mergeCell ref="D37:I37"/>
    <mergeCell ref="I98:L98"/>
    <mergeCell ref="D38:I38"/>
    <mergeCell ref="D76:J76"/>
    <mergeCell ref="D77:J77"/>
    <mergeCell ref="C105:F105"/>
    <mergeCell ref="D46:J46"/>
    <mergeCell ref="K96:L96"/>
    <mergeCell ref="K97:L97"/>
    <mergeCell ref="K105:L105"/>
    <mergeCell ref="C84:F84"/>
    <mergeCell ref="C87:L87"/>
    <mergeCell ref="G81:H81"/>
    <mergeCell ref="C82:F82"/>
    <mergeCell ref="G82:H82"/>
    <mergeCell ref="C83:F83"/>
    <mergeCell ref="G83:H83"/>
    <mergeCell ref="I105:J105"/>
    <mergeCell ref="D119:I119"/>
    <mergeCell ref="I91:L91"/>
    <mergeCell ref="I93:L93"/>
    <mergeCell ref="K89:L89"/>
    <mergeCell ref="L191:M191"/>
    <mergeCell ref="L193:M193"/>
    <mergeCell ref="L131:M131"/>
    <mergeCell ref="L132:M132"/>
    <mergeCell ref="L126:M126"/>
    <mergeCell ref="L130:M130"/>
    <mergeCell ref="C107:F107"/>
    <mergeCell ref="G107:H107"/>
    <mergeCell ref="I107:J107"/>
    <mergeCell ref="C108:F108"/>
    <mergeCell ref="I106:J106"/>
    <mergeCell ref="D118:I118"/>
    <mergeCell ref="D116:I116"/>
    <mergeCell ref="G108:H108"/>
    <mergeCell ref="D140:I140"/>
    <mergeCell ref="L140:M140"/>
    <mergeCell ref="D141:I141"/>
    <mergeCell ref="L141:M141"/>
    <mergeCell ref="C146:G146"/>
    <mergeCell ref="L146:M146"/>
    <mergeCell ref="L114:M114"/>
    <mergeCell ref="L127:M127"/>
    <mergeCell ref="L133:M133"/>
    <mergeCell ref="B194:M194"/>
    <mergeCell ref="L185:M185"/>
    <mergeCell ref="C188:M188"/>
    <mergeCell ref="F181:H181"/>
    <mergeCell ref="J178:K178"/>
    <mergeCell ref="E173:K173"/>
    <mergeCell ref="C178:E178"/>
    <mergeCell ref="J177:K177"/>
    <mergeCell ref="J176:K176"/>
    <mergeCell ref="J183:K183"/>
    <mergeCell ref="C177:E177"/>
    <mergeCell ref="F177:H177"/>
    <mergeCell ref="J179:K179"/>
    <mergeCell ref="C182:E182"/>
    <mergeCell ref="F182:H182"/>
    <mergeCell ref="C183:E183"/>
    <mergeCell ref="J182:K182"/>
    <mergeCell ref="C176:E176"/>
    <mergeCell ref="E185:K185"/>
    <mergeCell ref="F183:H183"/>
    <mergeCell ref="F184:H184"/>
    <mergeCell ref="C184:E184"/>
    <mergeCell ref="L173:M173"/>
    <mergeCell ref="F178:H178"/>
    <mergeCell ref="B100:L100"/>
    <mergeCell ref="I96:J96"/>
    <mergeCell ref="I97:J97"/>
    <mergeCell ref="B33:C33"/>
    <mergeCell ref="B39:C39"/>
    <mergeCell ref="D44:J44"/>
    <mergeCell ref="C110:M110"/>
    <mergeCell ref="K107:L107"/>
    <mergeCell ref="C114:G114"/>
    <mergeCell ref="D45:J45"/>
    <mergeCell ref="D51:J51"/>
    <mergeCell ref="D50:J50"/>
    <mergeCell ref="D49:J49"/>
    <mergeCell ref="D36:I36"/>
    <mergeCell ref="B37:C37"/>
    <mergeCell ref="I108:J108"/>
    <mergeCell ref="D62:J62"/>
    <mergeCell ref="G105:H105"/>
    <mergeCell ref="D33:I33"/>
    <mergeCell ref="D34:I34"/>
    <mergeCell ref="D78:J78"/>
    <mergeCell ref="D56:J56"/>
    <mergeCell ref="D57:J57"/>
    <mergeCell ref="B19:C19"/>
    <mergeCell ref="D19:I19"/>
    <mergeCell ref="B30:C30"/>
    <mergeCell ref="B34:C34"/>
    <mergeCell ref="B17:C17"/>
    <mergeCell ref="B35:C35"/>
    <mergeCell ref="K9:L9"/>
    <mergeCell ref="B27:C27"/>
    <mergeCell ref="B24:C24"/>
    <mergeCell ref="B32:C32"/>
    <mergeCell ref="D35:I35"/>
    <mergeCell ref="B21:C21"/>
    <mergeCell ref="B22:C22"/>
    <mergeCell ref="D23:I23"/>
    <mergeCell ref="B29:C29"/>
    <mergeCell ref="B28:C28"/>
    <mergeCell ref="D21:I21"/>
    <mergeCell ref="B31:C31"/>
    <mergeCell ref="D31:I31"/>
    <mergeCell ref="D30:I30"/>
    <mergeCell ref="A1:D1"/>
    <mergeCell ref="A2:I2"/>
    <mergeCell ref="K25:L25"/>
    <mergeCell ref="K40:L40"/>
    <mergeCell ref="D58:J58"/>
    <mergeCell ref="D59:J59"/>
    <mergeCell ref="D55:J55"/>
    <mergeCell ref="D22:I22"/>
    <mergeCell ref="B23:C23"/>
    <mergeCell ref="D28:I28"/>
    <mergeCell ref="A3:M3"/>
    <mergeCell ref="D20:I20"/>
    <mergeCell ref="B16:C16"/>
    <mergeCell ref="D17:I17"/>
    <mergeCell ref="B20:C20"/>
    <mergeCell ref="H8:J8"/>
    <mergeCell ref="H9:J9"/>
    <mergeCell ref="F11:L11"/>
    <mergeCell ref="K7:L7"/>
    <mergeCell ref="B38:C38"/>
    <mergeCell ref="B36:C36"/>
    <mergeCell ref="K8:L8"/>
    <mergeCell ref="D18:I18"/>
    <mergeCell ref="B18:C18"/>
    <mergeCell ref="L124:M124"/>
    <mergeCell ref="L128:M128"/>
    <mergeCell ref="L115:M115"/>
    <mergeCell ref="L116:M116"/>
    <mergeCell ref="L117:M117"/>
    <mergeCell ref="L118:M118"/>
    <mergeCell ref="L119:M119"/>
    <mergeCell ref="L120:M120"/>
    <mergeCell ref="L125:M125"/>
    <mergeCell ref="D121:I121"/>
    <mergeCell ref="D120:I120"/>
    <mergeCell ref="D124:I124"/>
    <mergeCell ref="C109:J109"/>
    <mergeCell ref="D123:I123"/>
    <mergeCell ref="L121:M121"/>
    <mergeCell ref="D115:I115"/>
    <mergeCell ref="D125:I125"/>
    <mergeCell ref="J184:K184"/>
    <mergeCell ref="D127:I127"/>
    <mergeCell ref="D122:I122"/>
    <mergeCell ref="D128:I128"/>
    <mergeCell ref="D126:I126"/>
    <mergeCell ref="D131:I131"/>
    <mergeCell ref="D132:I132"/>
    <mergeCell ref="C130:G130"/>
    <mergeCell ref="D133:I133"/>
    <mergeCell ref="D134:I134"/>
    <mergeCell ref="D135:I135"/>
    <mergeCell ref="D136:I136"/>
    <mergeCell ref="D137:I137"/>
    <mergeCell ref="D138:I138"/>
    <mergeCell ref="G172:H172"/>
    <mergeCell ref="D172:F172"/>
    <mergeCell ref="D117:I117"/>
    <mergeCell ref="D142:I142"/>
    <mergeCell ref="L142:M142"/>
    <mergeCell ref="D143:I143"/>
    <mergeCell ref="L143:M143"/>
    <mergeCell ref="D144:I144"/>
    <mergeCell ref="L144:M144"/>
    <mergeCell ref="F162:K162"/>
    <mergeCell ref="J181:K181"/>
    <mergeCell ref="C179:E179"/>
    <mergeCell ref="F176:H176"/>
    <mergeCell ref="F179:H179"/>
    <mergeCell ref="C181:E181"/>
    <mergeCell ref="L172:M172"/>
    <mergeCell ref="L162:M162"/>
    <mergeCell ref="D153:I153"/>
    <mergeCell ref="L153:M153"/>
    <mergeCell ref="D154:I154"/>
    <mergeCell ref="L154:M154"/>
    <mergeCell ref="D155:I155"/>
    <mergeCell ref="L155:M155"/>
    <mergeCell ref="D156:I156"/>
    <mergeCell ref="L156:M156"/>
    <mergeCell ref="D147:I147"/>
    <mergeCell ref="L147:M147"/>
    <mergeCell ref="D148:I148"/>
    <mergeCell ref="L148:M148"/>
    <mergeCell ref="D149:I149"/>
    <mergeCell ref="L149:M149"/>
    <mergeCell ref="D150:I150"/>
    <mergeCell ref="L150:M150"/>
    <mergeCell ref="D151:I151"/>
    <mergeCell ref="L151:M151"/>
    <mergeCell ref="D152:I152"/>
    <mergeCell ref="L152:M152"/>
    <mergeCell ref="G169:H169"/>
    <mergeCell ref="D157:I157"/>
    <mergeCell ref="L157:M157"/>
    <mergeCell ref="D158:I158"/>
    <mergeCell ref="L158:M158"/>
    <mergeCell ref="D159:I159"/>
    <mergeCell ref="L159:M159"/>
    <mergeCell ref="L169:M169"/>
    <mergeCell ref="L166:M166"/>
    <mergeCell ref="L168:M168"/>
    <mergeCell ref="D160:I160"/>
    <mergeCell ref="L160:M160"/>
    <mergeCell ref="C167:F167"/>
    <mergeCell ref="C168:F168"/>
    <mergeCell ref="C169:F169"/>
    <mergeCell ref="G166:H166"/>
    <mergeCell ref="L167:M167"/>
    <mergeCell ref="G167:H167"/>
    <mergeCell ref="G168:H168"/>
  </mergeCells>
  <phoneticPr fontId="2" type="noConversion"/>
  <pageMargins left="0.75" right="0.75" top="1" bottom="1" header="0.5" footer="0.5"/>
  <pageSetup scale="82" fitToHeight="4" orientation="portrait"/>
  <headerFooter alignWithMargins="0">
    <oddFooter>&amp;CPage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17"/>
  <sheetViews>
    <sheetView zoomScale="125" zoomScaleNormal="100" workbookViewId="0">
      <selection activeCell="G21" sqref="G21"/>
    </sheetView>
  </sheetViews>
  <sheetFormatPr baseColWidth="10" defaultRowHeight="13" x14ac:dyDescent="0.15"/>
  <cols>
    <col min="1" max="1" width="10" customWidth="1"/>
    <col min="2" max="2" width="22.1640625" customWidth="1"/>
    <col min="3" max="3" width="10.6640625" customWidth="1"/>
    <col min="5" max="5" width="8.83203125" customWidth="1"/>
    <col min="6" max="6" width="11.83203125" customWidth="1"/>
    <col min="7" max="7" width="9.83203125" customWidth="1"/>
    <col min="8" max="8" width="6.83203125" customWidth="1"/>
    <col min="9" max="9" width="3.5" customWidth="1"/>
    <col min="10" max="10" width="7" customWidth="1"/>
  </cols>
  <sheetData>
    <row r="1" spans="1:9" s="195" customFormat="1" ht="14" x14ac:dyDescent="0.15">
      <c r="A1" s="120" t="s">
        <v>82</v>
      </c>
    </row>
    <row r="2" spans="1:9" s="195" customFormat="1" ht="14" x14ac:dyDescent="0.15">
      <c r="A2" s="28" t="s">
        <v>83</v>
      </c>
      <c r="B2" s="28"/>
    </row>
    <row r="4" spans="1:9" ht="44" customHeight="1" x14ac:dyDescent="0.15">
      <c r="A4" s="71" t="s">
        <v>252</v>
      </c>
      <c r="B4" s="71" t="s">
        <v>432</v>
      </c>
      <c r="C4" s="71" t="s">
        <v>27</v>
      </c>
      <c r="D4" s="268" t="s">
        <v>406</v>
      </c>
      <c r="E4" s="268" t="s">
        <v>427</v>
      </c>
      <c r="F4" s="71" t="s">
        <v>94</v>
      </c>
      <c r="G4" s="276" t="s">
        <v>437</v>
      </c>
      <c r="H4" s="277"/>
      <c r="I4" s="277"/>
    </row>
    <row r="5" spans="1:9" x14ac:dyDescent="0.15">
      <c r="A5" s="101"/>
      <c r="B5" s="126"/>
      <c r="C5" s="129"/>
      <c r="D5" s="129"/>
      <c r="E5" s="129"/>
      <c r="F5" s="129"/>
      <c r="G5" s="129"/>
      <c r="H5" s="278"/>
      <c r="I5" s="189"/>
    </row>
    <row r="6" spans="1:9" x14ac:dyDescent="0.15">
      <c r="A6" s="127"/>
      <c r="B6" s="128"/>
      <c r="C6" s="130"/>
      <c r="D6" s="130"/>
      <c r="E6" s="130"/>
      <c r="F6" s="130"/>
      <c r="G6" s="130"/>
      <c r="H6" s="278"/>
      <c r="I6" s="189"/>
    </row>
    <row r="7" spans="1:9" x14ac:dyDescent="0.15">
      <c r="A7" s="127"/>
      <c r="B7" s="128"/>
      <c r="C7" s="130"/>
      <c r="D7" s="130"/>
      <c r="E7" s="130"/>
      <c r="F7" s="130"/>
      <c r="G7" s="130"/>
      <c r="H7" s="278"/>
      <c r="I7" s="189"/>
    </row>
    <row r="8" spans="1:9" x14ac:dyDescent="0.15">
      <c r="A8" s="127"/>
      <c r="B8" s="128"/>
      <c r="C8" s="130"/>
      <c r="D8" s="130"/>
      <c r="E8" s="130"/>
      <c r="F8" s="130"/>
      <c r="G8" s="130"/>
      <c r="H8" s="278"/>
      <c r="I8" s="189"/>
    </row>
    <row r="9" spans="1:9" x14ac:dyDescent="0.15">
      <c r="A9" s="127"/>
      <c r="B9" s="128"/>
      <c r="C9" s="130"/>
      <c r="D9" s="130"/>
      <c r="E9" s="130"/>
      <c r="F9" s="130"/>
      <c r="G9" s="130"/>
      <c r="H9" s="278"/>
      <c r="I9" s="189"/>
    </row>
    <row r="10" spans="1:9" x14ac:dyDescent="0.15">
      <c r="A10" s="127"/>
      <c r="B10" s="128"/>
      <c r="C10" s="130"/>
      <c r="D10" s="130"/>
      <c r="E10" s="130"/>
      <c r="F10" s="130"/>
      <c r="G10" s="130"/>
      <c r="H10" s="278"/>
      <c r="I10" s="189"/>
    </row>
    <row r="11" spans="1:9" x14ac:dyDescent="0.15">
      <c r="A11" s="127"/>
      <c r="B11" s="128"/>
      <c r="C11" s="130"/>
      <c r="D11" s="130"/>
      <c r="E11" s="130"/>
      <c r="F11" s="130"/>
      <c r="G11" s="130"/>
      <c r="H11" s="278"/>
      <c r="I11" s="189"/>
    </row>
    <row r="12" spans="1:9" x14ac:dyDescent="0.15">
      <c r="A12" s="127"/>
      <c r="B12" s="128"/>
      <c r="C12" s="130"/>
      <c r="D12" s="130"/>
      <c r="E12" s="130"/>
      <c r="F12" s="130"/>
      <c r="G12" s="130"/>
      <c r="H12" s="278"/>
      <c r="I12" s="189"/>
    </row>
    <row r="13" spans="1:9" x14ac:dyDescent="0.15">
      <c r="A13" s="127"/>
      <c r="B13" s="128"/>
      <c r="C13" s="130"/>
      <c r="D13" s="130"/>
      <c r="E13" s="130"/>
      <c r="F13" s="130"/>
      <c r="G13" s="130"/>
      <c r="H13" s="278"/>
      <c r="I13" s="189"/>
    </row>
    <row r="14" spans="1:9" x14ac:dyDescent="0.15">
      <c r="A14" s="127"/>
      <c r="B14" s="128"/>
      <c r="C14" s="130"/>
      <c r="D14" s="130"/>
      <c r="E14" s="130"/>
      <c r="F14" s="130"/>
      <c r="G14" s="130"/>
      <c r="H14" s="278"/>
      <c r="I14" s="189"/>
    </row>
    <row r="15" spans="1:9" x14ac:dyDescent="0.15">
      <c r="A15" s="127"/>
      <c r="B15" s="128"/>
      <c r="C15" s="130"/>
      <c r="D15" s="130"/>
      <c r="E15" s="130"/>
      <c r="F15" s="130"/>
      <c r="G15" s="130"/>
      <c r="H15" s="278"/>
      <c r="I15" s="189"/>
    </row>
    <row r="16" spans="1:9" x14ac:dyDescent="0.15">
      <c r="B16" s="1"/>
      <c r="E16" s="40" t="s">
        <v>253</v>
      </c>
      <c r="F16" s="282">
        <f>SUM(F5:F15)</f>
        <v>0</v>
      </c>
    </row>
    <row r="17" spans="1:9" ht="28" customHeight="1" x14ac:dyDescent="0.15">
      <c r="A17" s="310" t="s">
        <v>428</v>
      </c>
      <c r="B17" s="310"/>
      <c r="C17" s="310"/>
      <c r="D17" s="310"/>
      <c r="E17" s="310"/>
      <c r="F17" s="310"/>
      <c r="G17" s="310"/>
      <c r="H17" s="310"/>
      <c r="I17" s="310"/>
    </row>
  </sheetData>
  <mergeCells count="1">
    <mergeCell ref="A17:I17"/>
  </mergeCells>
  <phoneticPr fontId="13" type="noConversion"/>
  <pageMargins left="0.75" right="0.75" top="1" bottom="1" header="0.5" footer="0.5"/>
  <pageSetup paperSize="0" orientation="portrait" horizontalDpi="4294967292" verticalDpi="4294967292"/>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W139"/>
  <sheetViews>
    <sheetView topLeftCell="A9" zoomScale="125" workbookViewId="0">
      <selection activeCell="M82" sqref="M82"/>
    </sheetView>
  </sheetViews>
  <sheetFormatPr baseColWidth="10" defaultColWidth="8.83203125" defaultRowHeight="13" x14ac:dyDescent="0.15"/>
  <cols>
    <col min="1" max="1" width="3" customWidth="1"/>
    <col min="2" max="7" width="2.83203125" customWidth="1"/>
    <col min="8" max="8" width="4.83203125" customWidth="1"/>
    <col min="9" max="9" width="12.83203125" customWidth="1"/>
    <col min="10" max="10" width="9" customWidth="1"/>
    <col min="11" max="11" width="8" customWidth="1"/>
    <col min="12" max="12" width="9" customWidth="1"/>
    <col min="13" max="14" width="13" customWidth="1"/>
    <col min="15" max="15" width="13.83203125" style="15" customWidth="1"/>
    <col min="16" max="16" width="14.5" customWidth="1"/>
    <col min="19" max="23" width="0" hidden="1" customWidth="1"/>
  </cols>
  <sheetData>
    <row r="1" spans="1:23" s="195" customFormat="1" ht="14" x14ac:dyDescent="0.15">
      <c r="A1" s="475" t="s">
        <v>81</v>
      </c>
      <c r="B1" s="475"/>
      <c r="C1" s="475"/>
      <c r="D1" s="475"/>
      <c r="E1" s="476"/>
      <c r="F1" s="476"/>
      <c r="G1" s="476"/>
      <c r="H1" s="476"/>
      <c r="I1" s="476"/>
      <c r="J1" s="476"/>
      <c r="O1" s="175"/>
    </row>
    <row r="2" spans="1:23" s="195" customFormat="1" ht="14" x14ac:dyDescent="0.15">
      <c r="A2" s="349" t="s">
        <v>36</v>
      </c>
      <c r="B2" s="349"/>
      <c r="C2" s="349"/>
      <c r="D2" s="349"/>
      <c r="E2" s="349"/>
      <c r="F2" s="349"/>
      <c r="G2" s="349"/>
      <c r="H2" s="349"/>
      <c r="I2" s="349"/>
      <c r="J2" s="349"/>
      <c r="K2" s="349"/>
      <c r="L2" s="349"/>
      <c r="M2" s="349"/>
      <c r="O2" s="175"/>
    </row>
    <row r="3" spans="1:23" s="63" customFormat="1" ht="16" x14ac:dyDescent="0.2">
      <c r="A3" s="477" t="s">
        <v>293</v>
      </c>
      <c r="B3" s="477"/>
      <c r="C3" s="477"/>
      <c r="D3" s="477"/>
      <c r="E3" s="477"/>
      <c r="F3" s="477"/>
      <c r="G3" s="477"/>
      <c r="H3" s="477"/>
      <c r="I3" s="477"/>
      <c r="J3" s="136"/>
      <c r="K3" s="136"/>
      <c r="L3" s="136"/>
      <c r="M3" s="136"/>
      <c r="N3" s="136"/>
      <c r="O3" s="136"/>
    </row>
    <row r="4" spans="1:23" ht="21" customHeight="1" x14ac:dyDescent="0.2">
      <c r="A4" s="136"/>
      <c r="B4" s="136"/>
      <c r="C4" s="136"/>
      <c r="D4" s="136"/>
      <c r="E4" s="136"/>
      <c r="F4" s="136"/>
      <c r="G4" s="136"/>
      <c r="H4" s="136"/>
      <c r="I4" s="136"/>
      <c r="J4" s="136"/>
      <c r="K4" s="136"/>
      <c r="L4" s="136"/>
      <c r="M4" s="136"/>
      <c r="T4" s="58" t="s">
        <v>3</v>
      </c>
      <c r="U4" s="58"/>
      <c r="V4" s="59"/>
      <c r="W4" s="72"/>
    </row>
    <row r="5" spans="1:23" ht="27" customHeight="1" x14ac:dyDescent="0.15">
      <c r="A5" s="474" t="s">
        <v>6</v>
      </c>
      <c r="B5" s="474"/>
      <c r="C5" s="474"/>
      <c r="D5" s="474"/>
      <c r="E5" s="474"/>
      <c r="F5" s="474"/>
      <c r="G5" s="474"/>
      <c r="H5" s="474"/>
      <c r="I5" s="2"/>
      <c r="J5" s="326" t="s">
        <v>7</v>
      </c>
      <c r="K5" s="335"/>
      <c r="L5" s="57" t="s">
        <v>173</v>
      </c>
      <c r="M5" s="73" t="s">
        <v>199</v>
      </c>
      <c r="T5" s="58" t="s">
        <v>3</v>
      </c>
      <c r="U5" s="58"/>
      <c r="V5" s="59"/>
      <c r="W5" s="72"/>
    </row>
    <row r="6" spans="1:23" ht="17" customHeight="1" x14ac:dyDescent="0.15">
      <c r="A6" s="444" t="s">
        <v>0</v>
      </c>
      <c r="B6" s="444"/>
      <c r="C6" s="444"/>
      <c r="D6" s="444"/>
      <c r="E6" s="444"/>
      <c r="F6" s="444"/>
      <c r="G6" s="444"/>
      <c r="H6" s="444"/>
      <c r="I6" s="444"/>
      <c r="J6" s="478"/>
      <c r="K6" s="390"/>
      <c r="L6" s="84"/>
      <c r="M6" s="84"/>
      <c r="T6" s="58" t="s">
        <v>3</v>
      </c>
      <c r="U6" s="58"/>
      <c r="V6" s="59"/>
      <c r="W6" s="72"/>
    </row>
    <row r="7" spans="1:23" ht="14" customHeight="1" x14ac:dyDescent="0.15">
      <c r="A7" s="444" t="s">
        <v>0</v>
      </c>
      <c r="B7" s="444"/>
      <c r="C7" s="444"/>
      <c r="D7" s="444"/>
      <c r="E7" s="444"/>
      <c r="F7" s="444"/>
      <c r="G7" s="444"/>
      <c r="H7" s="444"/>
      <c r="I7" s="444"/>
      <c r="J7" s="444"/>
      <c r="K7" s="344"/>
      <c r="L7" s="30"/>
      <c r="M7" s="30"/>
    </row>
    <row r="8" spans="1:23" ht="14" customHeight="1" x14ac:dyDescent="0.15">
      <c r="A8" s="444" t="s">
        <v>0</v>
      </c>
      <c r="B8" s="444"/>
      <c r="C8" s="444"/>
      <c r="D8" s="444"/>
      <c r="E8" s="444"/>
      <c r="F8" s="444"/>
      <c r="G8" s="444"/>
      <c r="H8" s="444"/>
      <c r="I8" s="444"/>
      <c r="J8" s="444"/>
      <c r="K8" s="344"/>
      <c r="L8" s="30"/>
      <c r="M8" s="30"/>
    </row>
    <row r="9" spans="1:23" ht="16" customHeight="1" x14ac:dyDescent="0.15">
      <c r="A9" s="444" t="s">
        <v>0</v>
      </c>
      <c r="B9" s="444"/>
      <c r="C9" s="444"/>
      <c r="D9" s="444"/>
      <c r="E9" s="444"/>
      <c r="F9" s="444"/>
      <c r="G9" s="444"/>
      <c r="H9" s="444"/>
      <c r="I9" s="444"/>
      <c r="J9" s="444"/>
      <c r="K9" s="344"/>
      <c r="L9" s="30"/>
      <c r="M9" s="30"/>
      <c r="T9" s="64"/>
      <c r="U9" t="s">
        <v>348</v>
      </c>
      <c r="V9">
        <f>SUM(V4:V6)</f>
        <v>0</v>
      </c>
    </row>
    <row r="10" spans="1:23" ht="17" customHeight="1" x14ac:dyDescent="0.15">
      <c r="K10" s="65" t="s">
        <v>348</v>
      </c>
      <c r="L10">
        <f>SUM(L6:L9)</f>
        <v>0</v>
      </c>
      <c r="T10" s="2" t="s">
        <v>8</v>
      </c>
      <c r="U10" s="38" t="s">
        <v>7</v>
      </c>
      <c r="V10" s="57" t="s">
        <v>173</v>
      </c>
      <c r="W10" s="73" t="s">
        <v>35</v>
      </c>
    </row>
    <row r="11" spans="1:23" ht="48" x14ac:dyDescent="0.15">
      <c r="A11" s="474" t="s">
        <v>251</v>
      </c>
      <c r="B11" s="474"/>
      <c r="C11" s="474"/>
      <c r="D11" s="474"/>
      <c r="E11" s="474"/>
      <c r="F11" s="474"/>
      <c r="G11" s="474"/>
      <c r="H11" s="474"/>
      <c r="I11" s="2"/>
      <c r="J11" s="326" t="s">
        <v>7</v>
      </c>
      <c r="K11" s="335"/>
      <c r="L11" s="57" t="s">
        <v>173</v>
      </c>
      <c r="M11" s="73" t="s">
        <v>199</v>
      </c>
      <c r="T11" s="58" t="s">
        <v>3</v>
      </c>
      <c r="U11" s="58"/>
      <c r="V11" s="59"/>
      <c r="W11" s="72"/>
    </row>
    <row r="12" spans="1:23" ht="14" customHeight="1" x14ac:dyDescent="0.15">
      <c r="A12" s="444" t="s">
        <v>0</v>
      </c>
      <c r="B12" s="444"/>
      <c r="C12" s="444"/>
      <c r="D12" s="444"/>
      <c r="E12" s="444"/>
      <c r="F12" s="444"/>
      <c r="G12" s="444"/>
      <c r="H12" s="444"/>
      <c r="I12" s="444"/>
      <c r="J12" s="444"/>
      <c r="K12" s="344"/>
      <c r="L12" s="30"/>
      <c r="M12" s="30"/>
    </row>
    <row r="13" spans="1:23" ht="14" customHeight="1" x14ac:dyDescent="0.15">
      <c r="A13" s="444" t="s">
        <v>0</v>
      </c>
      <c r="B13" s="444"/>
      <c r="C13" s="444"/>
      <c r="D13" s="444"/>
      <c r="E13" s="444"/>
      <c r="F13" s="444"/>
      <c r="G13" s="444"/>
      <c r="H13" s="444"/>
      <c r="I13" s="444"/>
      <c r="J13" s="444"/>
      <c r="K13" s="344"/>
      <c r="L13" s="30"/>
      <c r="M13" s="30"/>
    </row>
    <row r="14" spans="1:23" ht="14" customHeight="1" x14ac:dyDescent="0.15">
      <c r="A14" s="444" t="s">
        <v>0</v>
      </c>
      <c r="B14" s="444"/>
      <c r="C14" s="444"/>
      <c r="D14" s="444"/>
      <c r="E14" s="444"/>
      <c r="F14" s="444"/>
      <c r="G14" s="444"/>
      <c r="H14" s="444"/>
      <c r="I14" s="444"/>
      <c r="J14" s="444"/>
      <c r="K14" s="344"/>
      <c r="L14" s="30"/>
      <c r="M14" s="30"/>
    </row>
    <row r="15" spans="1:23" ht="14" customHeight="1" x14ac:dyDescent="0.15">
      <c r="A15" s="444" t="s">
        <v>0</v>
      </c>
      <c r="B15" s="444"/>
      <c r="C15" s="444"/>
      <c r="D15" s="444"/>
      <c r="E15" s="444"/>
      <c r="F15" s="444"/>
      <c r="G15" s="444"/>
      <c r="H15" s="444"/>
      <c r="I15" s="444"/>
      <c r="J15" s="444"/>
      <c r="K15" s="344"/>
      <c r="L15" s="30"/>
      <c r="M15" s="30"/>
    </row>
    <row r="16" spans="1:23" x14ac:dyDescent="0.15">
      <c r="K16" s="65" t="s">
        <v>170</v>
      </c>
      <c r="L16">
        <f>SUM(L12:L14)</f>
        <v>0</v>
      </c>
    </row>
    <row r="17" spans="1:22" x14ac:dyDescent="0.15">
      <c r="U17" s="65" t="s">
        <v>99</v>
      </c>
      <c r="V17">
        <f>V9+V15</f>
        <v>0</v>
      </c>
    </row>
    <row r="18" spans="1:22" x14ac:dyDescent="0.15">
      <c r="K18" s="65" t="s">
        <v>99</v>
      </c>
      <c r="L18">
        <f>L16+L10</f>
        <v>0</v>
      </c>
    </row>
    <row r="20" spans="1:22" s="28" customFormat="1" ht="14" x14ac:dyDescent="0.15">
      <c r="A20" s="28" t="s">
        <v>345</v>
      </c>
      <c r="B20" s="28" t="s">
        <v>346</v>
      </c>
      <c r="O20" s="29"/>
    </row>
    <row r="21" spans="1:22" ht="24" x14ac:dyDescent="0.15">
      <c r="A21" s="8"/>
      <c r="B21" s="445" t="s">
        <v>103</v>
      </c>
      <c r="C21" s="445"/>
      <c r="D21" s="445"/>
      <c r="E21" s="445"/>
      <c r="F21" s="445"/>
      <c r="G21" s="445" t="s">
        <v>104</v>
      </c>
      <c r="H21" s="446"/>
      <c r="I21" s="446"/>
      <c r="J21" s="66" t="s">
        <v>350</v>
      </c>
      <c r="K21" s="67" t="s">
        <v>351</v>
      </c>
      <c r="L21" s="67" t="s">
        <v>360</v>
      </c>
      <c r="M21" s="25"/>
      <c r="O21" s="27"/>
    </row>
    <row r="22" spans="1:22" s="10" customFormat="1" x14ac:dyDescent="0.15">
      <c r="A22" s="8"/>
      <c r="B22" s="447"/>
      <c r="C22" s="448"/>
      <c r="D22" s="448"/>
      <c r="E22" s="448"/>
      <c r="F22" s="448"/>
      <c r="G22" s="449"/>
      <c r="H22" s="450"/>
      <c r="I22" s="450"/>
      <c r="J22" s="192"/>
      <c r="K22" s="205"/>
      <c r="L22" s="133">
        <f>J22+K22</f>
        <v>0</v>
      </c>
      <c r="M22" s="11"/>
      <c r="O22" s="17"/>
    </row>
    <row r="23" spans="1:22" s="10" customFormat="1" x14ac:dyDescent="0.15">
      <c r="A23" s="8"/>
      <c r="B23" s="442"/>
      <c r="C23" s="443"/>
      <c r="D23" s="443"/>
      <c r="E23" s="443"/>
      <c r="F23" s="443"/>
      <c r="G23" s="432"/>
      <c r="H23" s="433"/>
      <c r="I23" s="433"/>
      <c r="J23" s="191"/>
      <c r="K23" s="193"/>
      <c r="L23" s="134">
        <f>J23+K23</f>
        <v>0</v>
      </c>
      <c r="M23" s="11"/>
      <c r="O23" s="17"/>
    </row>
    <row r="24" spans="1:22" s="10" customFormat="1" x14ac:dyDescent="0.15">
      <c r="A24" s="8"/>
      <c r="B24" s="442"/>
      <c r="C24" s="443"/>
      <c r="D24" s="443"/>
      <c r="E24" s="443"/>
      <c r="F24" s="443"/>
      <c r="G24" s="432"/>
      <c r="H24" s="433"/>
      <c r="I24" s="433"/>
      <c r="J24" s="191"/>
      <c r="K24" s="193"/>
      <c r="L24" s="134">
        <f t="shared" ref="L24:L30" si="0">J24+K24</f>
        <v>0</v>
      </c>
      <c r="M24" s="11"/>
      <c r="O24" s="17"/>
    </row>
    <row r="25" spans="1:22" s="10" customFormat="1" x14ac:dyDescent="0.15">
      <c r="A25" s="8"/>
      <c r="B25" s="442"/>
      <c r="C25" s="443"/>
      <c r="D25" s="443"/>
      <c r="E25" s="443"/>
      <c r="F25" s="443"/>
      <c r="G25" s="432"/>
      <c r="H25" s="433"/>
      <c r="I25" s="433"/>
      <c r="J25" s="191"/>
      <c r="K25" s="193"/>
      <c r="L25" s="134">
        <f t="shared" si="0"/>
        <v>0</v>
      </c>
      <c r="M25" s="11"/>
      <c r="O25" s="17"/>
    </row>
    <row r="26" spans="1:22" s="10" customFormat="1" x14ac:dyDescent="0.15">
      <c r="A26" s="8"/>
      <c r="B26" s="442"/>
      <c r="C26" s="443"/>
      <c r="D26" s="443"/>
      <c r="E26" s="443"/>
      <c r="F26" s="443"/>
      <c r="G26" s="432"/>
      <c r="H26" s="433"/>
      <c r="I26" s="433"/>
      <c r="J26" s="191"/>
      <c r="K26" s="193"/>
      <c r="L26" s="134">
        <f t="shared" si="0"/>
        <v>0</v>
      </c>
      <c r="M26" s="11"/>
      <c r="O26" s="17"/>
    </row>
    <row r="27" spans="1:22" s="10" customFormat="1" x14ac:dyDescent="0.15">
      <c r="A27" s="8"/>
      <c r="B27" s="442"/>
      <c r="C27" s="443"/>
      <c r="D27" s="443"/>
      <c r="E27" s="443"/>
      <c r="F27" s="443"/>
      <c r="G27" s="432"/>
      <c r="H27" s="433"/>
      <c r="I27" s="433"/>
      <c r="J27" s="191"/>
      <c r="K27" s="193"/>
      <c r="L27" s="134">
        <f t="shared" si="0"/>
        <v>0</v>
      </c>
      <c r="M27" s="11"/>
      <c r="N27" s="39"/>
      <c r="O27" s="39"/>
      <c r="P27"/>
    </row>
    <row r="28" spans="1:22" s="10" customFormat="1" ht="14" x14ac:dyDescent="0.15">
      <c r="A28" s="8"/>
      <c r="B28" s="442"/>
      <c r="C28" s="443"/>
      <c r="D28" s="443"/>
      <c r="E28" s="443"/>
      <c r="F28" s="443"/>
      <c r="G28" s="432"/>
      <c r="H28" s="433"/>
      <c r="I28" s="433"/>
      <c r="J28" s="191"/>
      <c r="K28" s="193"/>
      <c r="L28" s="134">
        <f t="shared" si="0"/>
        <v>0</v>
      </c>
      <c r="M28" s="11"/>
      <c r="N28" s="171"/>
      <c r="O28" s="176"/>
      <c r="P28" s="5"/>
    </row>
    <row r="29" spans="1:22" s="10" customFormat="1" x14ac:dyDescent="0.15">
      <c r="A29" s="8"/>
      <c r="B29" s="442"/>
      <c r="C29" s="443"/>
      <c r="D29" s="443"/>
      <c r="E29" s="443"/>
      <c r="F29" s="443"/>
      <c r="G29" s="432"/>
      <c r="H29" s="433"/>
      <c r="I29" s="433"/>
      <c r="J29" s="191"/>
      <c r="K29" s="193"/>
      <c r="L29" s="134">
        <f t="shared" si="0"/>
        <v>0</v>
      </c>
      <c r="M29" s="11"/>
      <c r="N29" s="172"/>
      <c r="O29" s="173"/>
      <c r="P29" s="132"/>
    </row>
    <row r="30" spans="1:22" s="10" customFormat="1" ht="14" x14ac:dyDescent="0.15">
      <c r="A30" s="8"/>
      <c r="B30" s="442"/>
      <c r="C30" s="443"/>
      <c r="D30" s="443"/>
      <c r="E30" s="443"/>
      <c r="F30" s="443"/>
      <c r="G30" s="432"/>
      <c r="H30" s="433"/>
      <c r="I30" s="433"/>
      <c r="J30" s="191"/>
      <c r="K30" s="193"/>
      <c r="L30" s="134">
        <f t="shared" si="0"/>
        <v>0</v>
      </c>
      <c r="M30" s="163"/>
      <c r="N30" s="174"/>
      <c r="O30" s="175"/>
      <c r="P30" s="28"/>
    </row>
    <row r="31" spans="1:22" s="10" customFormat="1" x14ac:dyDescent="0.15">
      <c r="A31" s="8"/>
      <c r="B31" s="102"/>
      <c r="C31" s="68"/>
      <c r="D31" s="68"/>
      <c r="E31" s="68"/>
      <c r="F31" s="68"/>
      <c r="G31" s="103"/>
      <c r="H31" s="186"/>
      <c r="I31" s="186"/>
      <c r="J31" s="104"/>
      <c r="K31" s="440" t="s">
        <v>297</v>
      </c>
      <c r="L31" s="441"/>
      <c r="M31" s="144"/>
      <c r="N31" s="52"/>
      <c r="O31" s="170"/>
    </row>
    <row r="32" spans="1:22" x14ac:dyDescent="0.15">
      <c r="A32" s="8"/>
      <c r="B32" s="20"/>
      <c r="C32" s="20"/>
      <c r="D32" s="20"/>
      <c r="E32" s="20"/>
      <c r="F32" s="20"/>
      <c r="G32" s="20"/>
      <c r="H32" s="20"/>
      <c r="I32" s="20"/>
      <c r="J32" s="358" t="s">
        <v>105</v>
      </c>
      <c r="K32" s="358"/>
      <c r="L32" s="359"/>
      <c r="M32" s="144"/>
    </row>
    <row r="33" spans="1:15" x14ac:dyDescent="0.15">
      <c r="A33" s="8"/>
      <c r="B33" s="8"/>
      <c r="C33" s="8"/>
      <c r="D33" s="8"/>
      <c r="E33" s="8"/>
      <c r="F33" s="8"/>
      <c r="G33" s="8"/>
      <c r="H33" s="8"/>
      <c r="I33" s="8"/>
      <c r="K33" s="358" t="s">
        <v>344</v>
      </c>
      <c r="L33" s="359"/>
      <c r="M33" s="145"/>
    </row>
    <row r="34" spans="1:15" x14ac:dyDescent="0.15">
      <c r="A34" s="8"/>
      <c r="B34" s="8"/>
      <c r="C34" s="8"/>
      <c r="D34" s="8"/>
      <c r="E34" s="8"/>
      <c r="F34" s="8"/>
      <c r="G34" s="8"/>
      <c r="H34" s="8"/>
      <c r="I34" s="8"/>
      <c r="J34" s="8"/>
      <c r="K34" s="8"/>
      <c r="L34" s="8"/>
      <c r="M34" s="8"/>
      <c r="N34" s="8"/>
      <c r="O34" s="177"/>
    </row>
    <row r="35" spans="1:15" x14ac:dyDescent="0.15">
      <c r="A35" s="8"/>
      <c r="B35" s="8"/>
      <c r="C35" s="8"/>
      <c r="D35" s="8"/>
      <c r="E35" s="8"/>
      <c r="F35" s="8"/>
      <c r="G35" s="8"/>
      <c r="H35" s="333" t="s">
        <v>55</v>
      </c>
      <c r="I35" s="333"/>
      <c r="J35" s="333"/>
      <c r="K35" s="333"/>
      <c r="L35" s="333"/>
      <c r="M35" s="122">
        <f>SUM(M31:M33)</f>
        <v>0</v>
      </c>
    </row>
    <row r="36" spans="1:15" x14ac:dyDescent="0.15">
      <c r="A36" s="8"/>
      <c r="B36" s="8"/>
      <c r="C36" s="8"/>
      <c r="D36" s="8"/>
      <c r="E36" s="8"/>
      <c r="F36" s="8"/>
      <c r="G36" s="8"/>
      <c r="H36" s="8"/>
      <c r="I36" s="8"/>
    </row>
    <row r="37" spans="1:15" s="28" customFormat="1" ht="14" x14ac:dyDescent="0.15">
      <c r="A37" s="28" t="s">
        <v>347</v>
      </c>
      <c r="B37" s="28" t="s">
        <v>352</v>
      </c>
      <c r="O37" s="29"/>
    </row>
    <row r="38" spans="1:15" x14ac:dyDescent="0.15">
      <c r="A38" s="8"/>
      <c r="B38" t="s">
        <v>357</v>
      </c>
      <c r="C38" t="s">
        <v>358</v>
      </c>
    </row>
    <row r="39" spans="1:15" x14ac:dyDescent="0.15">
      <c r="A39" s="8"/>
      <c r="B39" t="s">
        <v>353</v>
      </c>
    </row>
    <row r="40" spans="1:15" s="6" customFormat="1" ht="20" customHeight="1" x14ac:dyDescent="0.15">
      <c r="A40" s="8"/>
      <c r="B40" s="357" t="s">
        <v>354</v>
      </c>
      <c r="C40" s="357"/>
      <c r="D40" s="19" t="s">
        <v>355</v>
      </c>
      <c r="E40" s="19"/>
      <c r="F40" s="19"/>
      <c r="G40" s="19"/>
      <c r="H40" s="19"/>
      <c r="I40" s="19"/>
      <c r="J40" s="89" t="s">
        <v>356</v>
      </c>
      <c r="K40" s="89" t="s">
        <v>18</v>
      </c>
      <c r="L40" s="7" t="s">
        <v>362</v>
      </c>
      <c r="M40" s="7" t="s">
        <v>208</v>
      </c>
      <c r="O40" s="16"/>
    </row>
    <row r="41" spans="1:15" s="10" customFormat="1" x14ac:dyDescent="0.15">
      <c r="A41" s="8"/>
      <c r="B41" s="367"/>
      <c r="C41" s="367"/>
      <c r="D41" s="367"/>
      <c r="E41" s="367"/>
      <c r="F41" s="367"/>
      <c r="G41" s="367"/>
      <c r="H41" s="367"/>
      <c r="I41" s="367"/>
      <c r="J41" s="34"/>
      <c r="K41" s="34"/>
      <c r="L41" s="34"/>
      <c r="M41" s="47">
        <f>(B41*L41*K41)+(J41*B41)</f>
        <v>0</v>
      </c>
      <c r="O41" s="17"/>
    </row>
    <row r="42" spans="1:15" s="10" customFormat="1" x14ac:dyDescent="0.15">
      <c r="A42" s="8"/>
      <c r="B42" s="355"/>
      <c r="C42" s="355"/>
      <c r="D42" s="355"/>
      <c r="E42" s="355"/>
      <c r="F42" s="355"/>
      <c r="G42" s="355"/>
      <c r="H42" s="355"/>
      <c r="I42" s="355"/>
      <c r="J42" s="33"/>
      <c r="K42" s="33"/>
      <c r="L42" s="33"/>
      <c r="M42" s="48">
        <f>(B42*L42*K42)+(J42*B42)</f>
        <v>0</v>
      </c>
      <c r="O42" s="17"/>
    </row>
    <row r="43" spans="1:15" s="10" customFormat="1" x14ac:dyDescent="0.15">
      <c r="A43" s="8"/>
      <c r="B43" s="364"/>
      <c r="C43" s="365"/>
      <c r="D43" s="364"/>
      <c r="E43" s="430"/>
      <c r="F43" s="430"/>
      <c r="G43" s="430"/>
      <c r="H43" s="430"/>
      <c r="I43" s="431"/>
      <c r="J43" s="33"/>
      <c r="K43" s="33"/>
      <c r="L43" s="33"/>
      <c r="M43" s="48">
        <f>(B43*L43*K43)+(J43*B43)</f>
        <v>0</v>
      </c>
      <c r="O43" s="17"/>
    </row>
    <row r="44" spans="1:15" s="10" customFormat="1" x14ac:dyDescent="0.15">
      <c r="A44" s="8"/>
      <c r="B44" s="355"/>
      <c r="C44" s="355"/>
      <c r="D44" s="355"/>
      <c r="E44" s="355"/>
      <c r="F44" s="355"/>
      <c r="G44" s="355"/>
      <c r="H44" s="355"/>
      <c r="I44" s="355"/>
      <c r="J44" s="33"/>
      <c r="K44" s="33"/>
      <c r="L44" s="33"/>
      <c r="M44" s="48">
        <f>(B44*L44*K44)+(J44*B44)</f>
        <v>0</v>
      </c>
      <c r="O44" s="17"/>
    </row>
    <row r="45" spans="1:15" s="10" customFormat="1" x14ac:dyDescent="0.15">
      <c r="A45" s="8"/>
      <c r="B45" s="355"/>
      <c r="C45" s="355"/>
      <c r="D45" s="355"/>
      <c r="E45" s="355"/>
      <c r="F45" s="355"/>
      <c r="G45" s="355"/>
      <c r="H45" s="355"/>
      <c r="I45" s="355"/>
      <c r="J45" s="33"/>
      <c r="K45" s="33"/>
      <c r="L45" s="33"/>
      <c r="M45" s="48">
        <f>(B45*L45*K45)+(J45*B45)</f>
        <v>0</v>
      </c>
      <c r="O45" s="17"/>
    </row>
    <row r="46" spans="1:15" x14ac:dyDescent="0.15">
      <c r="A46" s="8"/>
      <c r="B46" s="8"/>
      <c r="C46" s="8"/>
      <c r="D46" s="8"/>
      <c r="E46" s="8"/>
      <c r="F46" s="8"/>
      <c r="G46" s="8"/>
      <c r="H46" s="8"/>
      <c r="I46" s="8"/>
      <c r="L46" s="3" t="s">
        <v>210</v>
      </c>
      <c r="M46" s="18">
        <f>SUM(M41:M45)</f>
        <v>0</v>
      </c>
    </row>
    <row r="47" spans="1:15" x14ac:dyDescent="0.15">
      <c r="A47" s="8"/>
      <c r="B47" t="s">
        <v>209</v>
      </c>
    </row>
    <row r="48" spans="1:15" s="6" customFormat="1" ht="20" customHeight="1" x14ac:dyDescent="0.15">
      <c r="A48" s="8"/>
      <c r="B48" s="357" t="s">
        <v>354</v>
      </c>
      <c r="C48" s="357"/>
      <c r="D48" s="19" t="s">
        <v>355</v>
      </c>
      <c r="E48" s="19"/>
      <c r="F48" s="19"/>
      <c r="G48" s="19"/>
      <c r="H48" s="19"/>
      <c r="I48" s="19"/>
      <c r="J48" s="89" t="s">
        <v>356</v>
      </c>
      <c r="K48" s="89" t="s">
        <v>18</v>
      </c>
      <c r="L48" s="7" t="s">
        <v>362</v>
      </c>
      <c r="M48" s="7" t="s">
        <v>208</v>
      </c>
      <c r="O48" s="16"/>
    </row>
    <row r="49" spans="1:15" s="10" customFormat="1" x14ac:dyDescent="0.15">
      <c r="A49" s="8"/>
      <c r="B49" s="367"/>
      <c r="C49" s="367"/>
      <c r="D49" s="451"/>
      <c r="E49" s="451"/>
      <c r="F49" s="451"/>
      <c r="G49" s="451"/>
      <c r="H49" s="451"/>
      <c r="I49" s="451"/>
      <c r="J49" s="154"/>
      <c r="K49" s="154"/>
      <c r="L49" s="32"/>
      <c r="M49" s="48">
        <f>(B49*L49*K49)+(J49*B49)</f>
        <v>0</v>
      </c>
      <c r="O49" s="17"/>
    </row>
    <row r="50" spans="1:15" s="10" customFormat="1" x14ac:dyDescent="0.15">
      <c r="A50" s="8"/>
      <c r="B50" s="355"/>
      <c r="C50" s="355"/>
      <c r="D50" s="452"/>
      <c r="E50" s="452"/>
      <c r="F50" s="452"/>
      <c r="G50" s="452"/>
      <c r="H50" s="452"/>
      <c r="I50" s="452"/>
      <c r="J50" s="153"/>
      <c r="K50" s="153"/>
      <c r="L50" s="33"/>
      <c r="M50" s="48">
        <f>(B50*L50*K50)+(J50*B50)</f>
        <v>0</v>
      </c>
      <c r="O50" s="17"/>
    </row>
    <row r="51" spans="1:15" s="10" customFormat="1" x14ac:dyDescent="0.15">
      <c r="A51" s="8"/>
      <c r="B51" s="364"/>
      <c r="C51" s="365"/>
      <c r="D51" s="364"/>
      <c r="E51" s="430"/>
      <c r="F51" s="430"/>
      <c r="G51" s="430"/>
      <c r="H51" s="430"/>
      <c r="I51" s="431"/>
      <c r="J51" s="153"/>
      <c r="K51" s="153"/>
      <c r="L51" s="33"/>
      <c r="M51" s="48">
        <f>(B51*L51*K51)+(J51*B51)</f>
        <v>0</v>
      </c>
      <c r="O51" s="17"/>
    </row>
    <row r="52" spans="1:15" s="10" customFormat="1" x14ac:dyDescent="0.15">
      <c r="A52" s="8"/>
      <c r="B52" s="355"/>
      <c r="C52" s="355"/>
      <c r="D52" s="355"/>
      <c r="E52" s="355"/>
      <c r="F52" s="355"/>
      <c r="G52" s="355"/>
      <c r="H52" s="355"/>
      <c r="I52" s="355"/>
      <c r="J52" s="153"/>
      <c r="K52" s="153"/>
      <c r="L52" s="33"/>
      <c r="M52" s="48">
        <f>(B52*L52*K52)+(J52*B52)</f>
        <v>0</v>
      </c>
      <c r="O52" s="17"/>
    </row>
    <row r="53" spans="1:15" s="10" customFormat="1" x14ac:dyDescent="0.15">
      <c r="A53" s="8"/>
      <c r="B53" s="355"/>
      <c r="C53" s="355"/>
      <c r="D53" s="355"/>
      <c r="E53" s="355"/>
      <c r="F53" s="355"/>
      <c r="G53" s="355"/>
      <c r="H53" s="355"/>
      <c r="I53" s="355"/>
      <c r="J53" s="153"/>
      <c r="K53" s="153"/>
      <c r="L53" s="33"/>
      <c r="M53" s="48">
        <f>(B53*L53*K53)+(J53*B53)</f>
        <v>0</v>
      </c>
      <c r="O53" s="17"/>
    </row>
    <row r="54" spans="1:15" x14ac:dyDescent="0.15">
      <c r="A54" s="8"/>
      <c r="B54" s="38"/>
      <c r="C54" s="38"/>
      <c r="D54" s="38"/>
      <c r="E54" s="38"/>
      <c r="F54" s="38"/>
      <c r="G54" s="38"/>
      <c r="H54" s="38"/>
      <c r="I54" s="38"/>
      <c r="J54" s="2"/>
      <c r="K54" s="2"/>
      <c r="L54" s="4" t="s">
        <v>211</v>
      </c>
      <c r="M54" s="14">
        <f>SUM(M49:M53)</f>
        <v>0</v>
      </c>
      <c r="N54" s="98"/>
    </row>
    <row r="55" spans="1:15" x14ac:dyDescent="0.15">
      <c r="A55" s="8"/>
      <c r="C55" s="9"/>
      <c r="D55" s="9"/>
      <c r="E55" s="9"/>
      <c r="F55" s="9"/>
      <c r="G55" s="9"/>
      <c r="H55" s="9"/>
      <c r="K55" s="460" t="s">
        <v>377</v>
      </c>
      <c r="L55" s="461"/>
      <c r="M55" s="159">
        <f>M46+M54</f>
        <v>0</v>
      </c>
      <c r="N55" s="98"/>
    </row>
    <row r="56" spans="1:15" x14ac:dyDescent="0.15">
      <c r="A56" s="8"/>
    </row>
    <row r="57" spans="1:15" x14ac:dyDescent="0.15">
      <c r="A57" s="8"/>
      <c r="B57" t="s">
        <v>169</v>
      </c>
      <c r="C57" s="9" t="s">
        <v>378</v>
      </c>
      <c r="D57" s="9"/>
      <c r="E57" s="9"/>
      <c r="F57" s="9"/>
      <c r="G57" s="9"/>
      <c r="H57" s="9"/>
      <c r="I57" s="9"/>
      <c r="J57" s="9"/>
    </row>
    <row r="58" spans="1:15" s="10" customFormat="1" x14ac:dyDescent="0.15">
      <c r="A58" s="8"/>
      <c r="C58" s="10" t="s">
        <v>379</v>
      </c>
      <c r="D58" s="467"/>
      <c r="E58" s="468"/>
      <c r="F58" s="468"/>
      <c r="G58" s="468"/>
      <c r="H58" s="468"/>
      <c r="I58" s="468"/>
      <c r="J58" s="468"/>
      <c r="K58" s="469"/>
      <c r="M58" s="153"/>
      <c r="N58" s="17"/>
    </row>
    <row r="59" spans="1:15" s="10" customFormat="1" x14ac:dyDescent="0.15">
      <c r="A59" s="8"/>
      <c r="C59" s="10" t="s">
        <v>327</v>
      </c>
      <c r="D59" s="467"/>
      <c r="E59" s="468"/>
      <c r="F59" s="468"/>
      <c r="G59" s="468"/>
      <c r="H59" s="468"/>
      <c r="I59" s="468"/>
      <c r="J59" s="468"/>
      <c r="K59" s="469"/>
      <c r="M59" s="153"/>
      <c r="N59" s="17"/>
    </row>
    <row r="60" spans="1:15" s="10" customFormat="1" x14ac:dyDescent="0.15">
      <c r="A60" s="8"/>
      <c r="C60" s="10" t="s">
        <v>96</v>
      </c>
      <c r="D60" s="467"/>
      <c r="E60" s="468"/>
      <c r="F60" s="468"/>
      <c r="G60" s="468"/>
      <c r="H60" s="468"/>
      <c r="I60" s="468"/>
      <c r="J60" s="468"/>
      <c r="K60" s="469"/>
      <c r="M60" s="153"/>
      <c r="N60" s="17"/>
    </row>
    <row r="61" spans="1:15" s="10" customFormat="1" x14ac:dyDescent="0.15">
      <c r="A61" s="8"/>
      <c r="C61" s="10" t="s">
        <v>44</v>
      </c>
      <c r="D61" s="467"/>
      <c r="E61" s="468"/>
      <c r="F61" s="468"/>
      <c r="G61" s="468"/>
      <c r="H61" s="468"/>
      <c r="I61" s="468"/>
      <c r="J61" s="468"/>
      <c r="K61" s="469"/>
      <c r="M61" s="153"/>
    </row>
    <row r="62" spans="1:15" s="10" customFormat="1" x14ac:dyDescent="0.15">
      <c r="A62" s="8"/>
      <c r="C62" s="10" t="s">
        <v>45</v>
      </c>
      <c r="D62" s="467"/>
      <c r="E62" s="468"/>
      <c r="F62" s="468"/>
      <c r="G62" s="468"/>
      <c r="H62" s="468"/>
      <c r="I62" s="468"/>
      <c r="J62" s="468"/>
      <c r="K62" s="469"/>
      <c r="M62" s="153"/>
      <c r="O62" s="17"/>
    </row>
    <row r="63" spans="1:15" s="10" customFormat="1" x14ac:dyDescent="0.15">
      <c r="A63" s="8"/>
      <c r="C63" s="10" t="s">
        <v>46</v>
      </c>
      <c r="D63" s="467"/>
      <c r="E63" s="468"/>
      <c r="F63" s="468"/>
      <c r="G63" s="468"/>
      <c r="H63" s="468"/>
      <c r="I63" s="468"/>
      <c r="J63" s="468"/>
      <c r="K63" s="469"/>
      <c r="M63" s="153"/>
      <c r="O63" s="17"/>
    </row>
    <row r="64" spans="1:15" s="10" customFormat="1" x14ac:dyDescent="0.15">
      <c r="A64" s="8"/>
      <c r="C64" s="10" t="s">
        <v>47</v>
      </c>
      <c r="D64" s="467"/>
      <c r="E64" s="468"/>
      <c r="F64" s="468"/>
      <c r="G64" s="468"/>
      <c r="H64" s="468"/>
      <c r="I64" s="468"/>
      <c r="J64" s="468"/>
      <c r="K64" s="469"/>
      <c r="M64" s="153"/>
      <c r="O64" s="17"/>
    </row>
    <row r="65" spans="1:15" s="10" customFormat="1" x14ac:dyDescent="0.15">
      <c r="A65" s="8"/>
      <c r="B65" s="13"/>
      <c r="C65" s="13" t="s">
        <v>48</v>
      </c>
      <c r="D65" s="471"/>
      <c r="E65" s="472"/>
      <c r="F65" s="472"/>
      <c r="G65" s="472"/>
      <c r="H65" s="472"/>
      <c r="I65" s="472"/>
      <c r="J65" s="472"/>
      <c r="K65" s="473"/>
      <c r="L65" s="13"/>
      <c r="M65" s="206">
        <v>0</v>
      </c>
      <c r="N65" s="52"/>
      <c r="O65" s="17"/>
    </row>
    <row r="66" spans="1:15" x14ac:dyDescent="0.15">
      <c r="A66" s="8"/>
      <c r="B66" s="26"/>
      <c r="C66" s="26"/>
      <c r="D66" s="26"/>
      <c r="E66" s="26"/>
      <c r="F66" s="26"/>
      <c r="G66" s="26"/>
      <c r="H66" s="26"/>
      <c r="I66" s="26"/>
      <c r="J66" s="462" t="s">
        <v>254</v>
      </c>
      <c r="K66" s="463"/>
      <c r="L66" s="429"/>
      <c r="M66" s="39">
        <f>SUM(M58:M65)</f>
        <v>0</v>
      </c>
      <c r="N66" s="26"/>
      <c r="O66" s="39"/>
    </row>
    <row r="67" spans="1:15" x14ac:dyDescent="0.15">
      <c r="A67" s="8"/>
      <c r="B67" s="26"/>
      <c r="C67" s="26"/>
      <c r="D67" s="26"/>
      <c r="E67" s="26"/>
      <c r="F67" s="26"/>
      <c r="G67" s="26"/>
      <c r="H67" s="26"/>
      <c r="I67" s="333" t="s">
        <v>54</v>
      </c>
      <c r="J67" s="334"/>
      <c r="K67" s="334"/>
      <c r="L67" s="334"/>
      <c r="M67" s="122">
        <f>M55+M66</f>
        <v>0</v>
      </c>
    </row>
    <row r="68" spans="1:15" x14ac:dyDescent="0.15">
      <c r="A68" s="8"/>
      <c r="B68" s="26"/>
      <c r="C68" s="26"/>
      <c r="D68" s="26"/>
      <c r="E68" s="26"/>
      <c r="F68" s="26"/>
      <c r="G68" s="26"/>
      <c r="H68" s="26"/>
      <c r="I68" s="26"/>
      <c r="J68" s="26"/>
      <c r="K68" s="26"/>
      <c r="L68" s="26"/>
      <c r="M68" s="40"/>
    </row>
    <row r="69" spans="1:15" s="5" customFormat="1" ht="14" x14ac:dyDescent="0.15">
      <c r="A69" s="8"/>
      <c r="I69" s="435" t="s">
        <v>136</v>
      </c>
      <c r="J69" s="334"/>
      <c r="K69" s="334"/>
      <c r="L69" s="436"/>
      <c r="M69" s="140">
        <f>M35+M67</f>
        <v>0</v>
      </c>
      <c r="O69" s="178"/>
    </row>
    <row r="70" spans="1:15" x14ac:dyDescent="0.15">
      <c r="A70" s="8"/>
    </row>
    <row r="71" spans="1:15" s="28" customFormat="1" ht="14" x14ac:dyDescent="0.15">
      <c r="A71" s="28" t="s">
        <v>224</v>
      </c>
      <c r="B71" s="28" t="s">
        <v>225</v>
      </c>
    </row>
    <row r="72" spans="1:15" s="10" customFormat="1" x14ac:dyDescent="0.15">
      <c r="A72" s="11"/>
      <c r="B72" s="13" t="s">
        <v>226</v>
      </c>
      <c r="C72" s="13"/>
      <c r="D72" s="13"/>
      <c r="E72" s="13"/>
      <c r="F72" s="13"/>
      <c r="G72" s="13"/>
      <c r="H72" s="13"/>
      <c r="I72" s="13" t="s">
        <v>321</v>
      </c>
      <c r="J72" s="163" t="s">
        <v>322</v>
      </c>
      <c r="K72" s="371" t="s">
        <v>323</v>
      </c>
      <c r="L72" s="326"/>
      <c r="M72" s="51"/>
    </row>
    <row r="73" spans="1:15" s="3" customFormat="1" x14ac:dyDescent="0.15">
      <c r="A73" s="11"/>
      <c r="B73" s="464" t="s">
        <v>30</v>
      </c>
      <c r="C73" s="465"/>
      <c r="D73" s="465"/>
      <c r="E73" s="465"/>
      <c r="F73" s="465"/>
      <c r="G73" s="465"/>
      <c r="H73" s="466"/>
      <c r="I73" s="179"/>
      <c r="J73" s="180"/>
      <c r="K73" s="437">
        <f>I73*J73</f>
        <v>0</v>
      </c>
      <c r="L73" s="438"/>
      <c r="M73" s="53"/>
      <c r="N73" s="42"/>
      <c r="O73" s="43"/>
    </row>
    <row r="74" spans="1:15" s="3" customFormat="1" x14ac:dyDescent="0.15">
      <c r="A74" s="11"/>
      <c r="B74" s="439" t="s">
        <v>4</v>
      </c>
      <c r="C74" s="439"/>
      <c r="D74" s="439"/>
      <c r="E74" s="439"/>
      <c r="F74" s="439"/>
      <c r="G74" s="439"/>
      <c r="H74" s="439"/>
      <c r="I74" s="439"/>
      <c r="J74" s="439"/>
      <c r="K74" s="439"/>
      <c r="L74" s="439"/>
      <c r="M74" s="105"/>
      <c r="N74" s="42"/>
      <c r="O74" s="43"/>
    </row>
    <row r="75" spans="1:15" s="3" customFormat="1" ht="33" customHeight="1" x14ac:dyDescent="0.15">
      <c r="A75" s="11"/>
      <c r="B75" s="453"/>
      <c r="C75" s="454"/>
      <c r="D75" s="454"/>
      <c r="E75" s="454"/>
      <c r="F75" s="454"/>
      <c r="G75" s="454"/>
      <c r="H75" s="454"/>
      <c r="I75" s="454"/>
      <c r="J75" s="454"/>
      <c r="K75" s="454"/>
      <c r="L75" s="455"/>
      <c r="M75" s="105"/>
      <c r="N75" s="42"/>
      <c r="O75" s="43"/>
    </row>
    <row r="76" spans="1:15" ht="14" x14ac:dyDescent="0.15">
      <c r="A76" s="11"/>
      <c r="B76" s="20"/>
      <c r="C76" s="20"/>
      <c r="D76" s="20"/>
      <c r="E76" s="20"/>
      <c r="F76" s="20"/>
      <c r="G76" s="20"/>
      <c r="H76" s="20"/>
      <c r="I76" s="457" t="s">
        <v>64</v>
      </c>
      <c r="J76" s="341"/>
      <c r="K76" s="341"/>
      <c r="L76" s="458"/>
      <c r="M76" s="140">
        <f>K73</f>
        <v>0</v>
      </c>
    </row>
    <row r="77" spans="1:15" x14ac:dyDescent="0.15">
      <c r="A77" s="11"/>
      <c r="B77" s="20"/>
      <c r="C77" s="20"/>
      <c r="D77" s="20"/>
      <c r="E77" s="20"/>
      <c r="F77" s="20"/>
      <c r="G77" s="20"/>
      <c r="H77" s="20"/>
      <c r="I77" s="20"/>
    </row>
    <row r="78" spans="1:15" s="5" customFormat="1" ht="16" x14ac:dyDescent="0.2">
      <c r="A78" s="11"/>
      <c r="B78" s="20"/>
      <c r="C78" s="434" t="s">
        <v>174</v>
      </c>
      <c r="D78" s="334"/>
      <c r="E78" s="334"/>
      <c r="F78" s="334"/>
      <c r="G78" s="334"/>
      <c r="H78" s="334"/>
      <c r="I78" s="334"/>
      <c r="J78" s="334"/>
      <c r="K78" s="334"/>
      <c r="L78" s="459"/>
      <c r="M78" s="139">
        <f>M69+M76</f>
        <v>0</v>
      </c>
      <c r="N78" s="21"/>
    </row>
    <row r="79" spans="1:15" x14ac:dyDescent="0.15">
      <c r="A79" s="11"/>
      <c r="B79" s="20"/>
      <c r="C79" s="20"/>
      <c r="D79" s="20"/>
      <c r="E79" s="20"/>
      <c r="F79" s="20"/>
      <c r="G79" s="20"/>
      <c r="H79" s="20"/>
      <c r="I79" s="20"/>
    </row>
    <row r="80" spans="1:15" ht="16" x14ac:dyDescent="0.2">
      <c r="A80" s="11"/>
      <c r="B80" s="75"/>
      <c r="C80" s="20"/>
      <c r="D80" s="20"/>
      <c r="E80" s="20"/>
      <c r="F80" s="20"/>
      <c r="G80" s="20"/>
      <c r="H80" s="434" t="s">
        <v>171</v>
      </c>
      <c r="I80" s="334"/>
      <c r="J80" s="334"/>
      <c r="K80" s="334"/>
      <c r="L80" s="334"/>
      <c r="M80" s="169">
        <f>IFERROR(M78/L18,0)</f>
        <v>0</v>
      </c>
    </row>
    <row r="81" spans="1:16" ht="16" x14ac:dyDescent="0.2">
      <c r="A81" s="11"/>
      <c r="B81" s="456"/>
      <c r="C81" s="456"/>
      <c r="D81" s="456"/>
      <c r="E81" s="456"/>
      <c r="F81" s="9"/>
      <c r="G81" s="20"/>
      <c r="H81" s="20"/>
      <c r="I81" s="20"/>
      <c r="P81" s="63"/>
    </row>
    <row r="82" spans="1:16" ht="16" x14ac:dyDescent="0.2">
      <c r="A82" s="11"/>
      <c r="B82" s="456"/>
      <c r="C82" s="456"/>
      <c r="D82" s="456"/>
      <c r="E82" s="456"/>
      <c r="F82" s="49"/>
      <c r="G82" s="20"/>
      <c r="H82" s="434" t="s">
        <v>172</v>
      </c>
      <c r="I82" s="334"/>
      <c r="J82" s="334"/>
      <c r="K82" s="334"/>
      <c r="L82" s="334"/>
      <c r="M82" s="281">
        <f>M80*L10</f>
        <v>0</v>
      </c>
    </row>
    <row r="83" spans="1:16" x14ac:dyDescent="0.15">
      <c r="A83" s="11"/>
      <c r="B83" s="20"/>
      <c r="C83" s="20"/>
      <c r="D83" s="20"/>
      <c r="E83" s="20"/>
      <c r="F83" s="20"/>
      <c r="G83" s="20"/>
      <c r="H83" s="20"/>
      <c r="I83" s="20"/>
    </row>
    <row r="84" spans="1:16" x14ac:dyDescent="0.15">
      <c r="A84" s="11"/>
      <c r="B84" s="20"/>
      <c r="C84" s="20"/>
      <c r="D84" s="20"/>
      <c r="E84" s="20"/>
      <c r="F84" s="20"/>
      <c r="G84" s="20"/>
      <c r="H84" s="20"/>
      <c r="I84" s="20"/>
    </row>
    <row r="85" spans="1:16" ht="14" x14ac:dyDescent="0.15">
      <c r="A85" s="28" t="s">
        <v>137</v>
      </c>
      <c r="B85" s="28" t="s">
        <v>138</v>
      </c>
      <c r="O85"/>
    </row>
    <row r="86" spans="1:16" ht="29" customHeight="1" x14ac:dyDescent="0.15">
      <c r="B86" s="470" t="s">
        <v>429</v>
      </c>
      <c r="C86" s="300"/>
      <c r="D86" s="300"/>
      <c r="E86" s="300"/>
      <c r="F86" s="300"/>
      <c r="G86" s="300"/>
      <c r="H86" s="300"/>
      <c r="I86" s="300"/>
      <c r="J86" s="300"/>
      <c r="K86" s="300"/>
      <c r="L86" s="300"/>
      <c r="M86" s="300"/>
      <c r="N86" s="24"/>
      <c r="O86" s="24"/>
      <c r="P86" s="24"/>
    </row>
    <row r="87" spans="1:16" x14ac:dyDescent="0.15">
      <c r="B87" s="24"/>
      <c r="C87" s="24"/>
      <c r="D87" s="24"/>
      <c r="E87" s="24"/>
      <c r="F87" s="24"/>
      <c r="G87" s="24"/>
      <c r="H87" s="24"/>
      <c r="I87" s="24"/>
      <c r="J87" s="24"/>
      <c r="K87" s="24"/>
      <c r="L87" s="24"/>
      <c r="M87" s="24"/>
      <c r="N87" s="24"/>
      <c r="O87" s="24"/>
      <c r="P87" s="24"/>
    </row>
    <row r="88" spans="1:16" x14ac:dyDescent="0.15">
      <c r="O88"/>
    </row>
    <row r="89" spans="1:16" x14ac:dyDescent="0.15">
      <c r="O89"/>
    </row>
    <row r="90" spans="1:16" x14ac:dyDescent="0.15">
      <c r="O90"/>
    </row>
    <row r="91" spans="1:16" x14ac:dyDescent="0.15">
      <c r="O91"/>
    </row>
    <row r="92" spans="1:16" x14ac:dyDescent="0.15">
      <c r="O92"/>
    </row>
    <row r="93" spans="1:16" x14ac:dyDescent="0.15">
      <c r="O93"/>
    </row>
    <row r="94" spans="1:16" x14ac:dyDescent="0.15">
      <c r="O94"/>
    </row>
    <row r="95" spans="1:16" x14ac:dyDescent="0.15">
      <c r="O95"/>
    </row>
    <row r="96" spans="1:16" x14ac:dyDescent="0.15">
      <c r="O96"/>
    </row>
    <row r="97" spans="15:15" x14ac:dyDescent="0.15">
      <c r="O97"/>
    </row>
    <row r="98" spans="15:15" x14ac:dyDescent="0.15">
      <c r="O98"/>
    </row>
    <row r="99" spans="15:15" x14ac:dyDescent="0.15">
      <c r="O99"/>
    </row>
    <row r="100" spans="15:15" x14ac:dyDescent="0.15">
      <c r="O100"/>
    </row>
    <row r="101" spans="15:15" x14ac:dyDescent="0.15">
      <c r="O101"/>
    </row>
    <row r="102" spans="15:15" x14ac:dyDescent="0.15">
      <c r="O102"/>
    </row>
    <row r="103" spans="15:15" x14ac:dyDescent="0.15">
      <c r="O103"/>
    </row>
    <row r="104" spans="15:15" x14ac:dyDescent="0.15">
      <c r="O104"/>
    </row>
    <row r="105" spans="15:15" x14ac:dyDescent="0.15">
      <c r="O105"/>
    </row>
    <row r="106" spans="15:15" x14ac:dyDescent="0.15">
      <c r="O106"/>
    </row>
    <row r="107" spans="15:15" x14ac:dyDescent="0.15">
      <c r="O107"/>
    </row>
    <row r="108" spans="15:15" x14ac:dyDescent="0.15">
      <c r="O108"/>
    </row>
    <row r="109" spans="15:15" x14ac:dyDescent="0.15">
      <c r="O109"/>
    </row>
    <row r="110" spans="15:15" x14ac:dyDescent="0.15">
      <c r="O110"/>
    </row>
    <row r="111" spans="15:15" x14ac:dyDescent="0.15">
      <c r="O111"/>
    </row>
    <row r="112" spans="15:15" x14ac:dyDescent="0.15">
      <c r="O112"/>
    </row>
    <row r="113" spans="15:15" x14ac:dyDescent="0.15">
      <c r="O113"/>
    </row>
    <row r="114" spans="15:15" x14ac:dyDescent="0.15">
      <c r="O114"/>
    </row>
    <row r="115" spans="15:15" x14ac:dyDescent="0.15">
      <c r="O115"/>
    </row>
    <row r="116" spans="15:15" x14ac:dyDescent="0.15">
      <c r="O116"/>
    </row>
    <row r="117" spans="15:15" x14ac:dyDescent="0.15">
      <c r="O117"/>
    </row>
    <row r="118" spans="15:15" x14ac:dyDescent="0.15">
      <c r="O118"/>
    </row>
    <row r="119" spans="15:15" x14ac:dyDescent="0.15">
      <c r="O119"/>
    </row>
    <row r="120" spans="15:15" x14ac:dyDescent="0.15">
      <c r="O120"/>
    </row>
    <row r="121" spans="15:15" x14ac:dyDescent="0.15">
      <c r="O121"/>
    </row>
    <row r="122" spans="15:15" x14ac:dyDescent="0.15">
      <c r="O122"/>
    </row>
    <row r="123" spans="15:15" x14ac:dyDescent="0.15">
      <c r="O123"/>
    </row>
    <row r="124" spans="15:15" x14ac:dyDescent="0.15">
      <c r="O124"/>
    </row>
    <row r="125" spans="15:15" x14ac:dyDescent="0.15">
      <c r="O125"/>
    </row>
    <row r="126" spans="15:15" x14ac:dyDescent="0.15">
      <c r="O126"/>
    </row>
    <row r="127" spans="15:15" x14ac:dyDescent="0.15">
      <c r="O127"/>
    </row>
    <row r="128" spans="15:15" x14ac:dyDescent="0.15">
      <c r="O128"/>
    </row>
    <row r="129" spans="1:15" x14ac:dyDescent="0.15">
      <c r="O129"/>
    </row>
    <row r="130" spans="1:15" x14ac:dyDescent="0.15">
      <c r="O130"/>
    </row>
    <row r="131" spans="1:15" x14ac:dyDescent="0.15">
      <c r="O131"/>
    </row>
    <row r="132" spans="1:15" x14ac:dyDescent="0.15">
      <c r="O132"/>
    </row>
    <row r="133" spans="1:15" x14ac:dyDescent="0.15">
      <c r="O133"/>
    </row>
    <row r="134" spans="1:15" x14ac:dyDescent="0.15">
      <c r="O134"/>
    </row>
    <row r="135" spans="1:15" x14ac:dyDescent="0.15">
      <c r="O135"/>
    </row>
    <row r="136" spans="1:15" x14ac:dyDescent="0.15">
      <c r="O136"/>
    </row>
    <row r="137" spans="1:15" ht="13" customHeight="1" x14ac:dyDescent="0.15">
      <c r="O137"/>
    </row>
    <row r="138" spans="1:15" hidden="1" x14ac:dyDescent="0.15">
      <c r="A138" t="s">
        <v>32</v>
      </c>
    </row>
    <row r="139" spans="1:15" hidden="1" x14ac:dyDescent="0.15">
      <c r="A139" t="s">
        <v>77</v>
      </c>
    </row>
  </sheetData>
  <mergeCells count="94">
    <mergeCell ref="B25:F25"/>
    <mergeCell ref="H35:L35"/>
    <mergeCell ref="A5:H5"/>
    <mergeCell ref="A11:H11"/>
    <mergeCell ref="A1:D1"/>
    <mergeCell ref="A9:I9"/>
    <mergeCell ref="J9:K9"/>
    <mergeCell ref="A12:I12"/>
    <mergeCell ref="B29:F29"/>
    <mergeCell ref="J11:K11"/>
    <mergeCell ref="E1:J1"/>
    <mergeCell ref="A3:I3"/>
    <mergeCell ref="A6:I6"/>
    <mergeCell ref="J5:K5"/>
    <mergeCell ref="J6:K6"/>
    <mergeCell ref="A7:I7"/>
    <mergeCell ref="J7:K7"/>
    <mergeCell ref="A2:M2"/>
    <mergeCell ref="A14:I14"/>
    <mergeCell ref="B23:F23"/>
    <mergeCell ref="J14:K14"/>
    <mergeCell ref="G23:I23"/>
    <mergeCell ref="B86:M86"/>
    <mergeCell ref="D60:K60"/>
    <mergeCell ref="D61:K61"/>
    <mergeCell ref="D62:K62"/>
    <mergeCell ref="D63:K63"/>
    <mergeCell ref="D64:K64"/>
    <mergeCell ref="D65:K65"/>
    <mergeCell ref="B82:E82"/>
    <mergeCell ref="D50:I50"/>
    <mergeCell ref="B52:C52"/>
    <mergeCell ref="D52:I52"/>
    <mergeCell ref="B75:L75"/>
    <mergeCell ref="B81:E81"/>
    <mergeCell ref="I76:L76"/>
    <mergeCell ref="C78:L78"/>
    <mergeCell ref="H80:L80"/>
    <mergeCell ref="K55:L55"/>
    <mergeCell ref="J66:L66"/>
    <mergeCell ref="B73:H73"/>
    <mergeCell ref="D58:K58"/>
    <mergeCell ref="D59:K59"/>
    <mergeCell ref="B53:C53"/>
    <mergeCell ref="D53:I53"/>
    <mergeCell ref="B51:C51"/>
    <mergeCell ref="D49:I49"/>
    <mergeCell ref="G30:I30"/>
    <mergeCell ref="B26:F26"/>
    <mergeCell ref="G26:I26"/>
    <mergeCell ref="B27:F27"/>
    <mergeCell ref="G27:I27"/>
    <mergeCell ref="B28:F28"/>
    <mergeCell ref="G28:I28"/>
    <mergeCell ref="G29:I29"/>
    <mergeCell ref="B40:C40"/>
    <mergeCell ref="B41:C41"/>
    <mergeCell ref="D41:I41"/>
    <mergeCell ref="B42:C42"/>
    <mergeCell ref="D42:I42"/>
    <mergeCell ref="B43:C43"/>
    <mergeCell ref="B44:C44"/>
    <mergeCell ref="D44:I44"/>
    <mergeCell ref="B45:C45"/>
    <mergeCell ref="D45:I45"/>
    <mergeCell ref="J8:K8"/>
    <mergeCell ref="A8:I8"/>
    <mergeCell ref="A15:I15"/>
    <mergeCell ref="J15:K15"/>
    <mergeCell ref="J12:K12"/>
    <mergeCell ref="A13:I13"/>
    <mergeCell ref="J13:K13"/>
    <mergeCell ref="B24:F24"/>
    <mergeCell ref="G24:I24"/>
    <mergeCell ref="B21:F21"/>
    <mergeCell ref="G21:I21"/>
    <mergeCell ref="B22:F22"/>
    <mergeCell ref="G22:I22"/>
    <mergeCell ref="B50:C50"/>
    <mergeCell ref="D51:I51"/>
    <mergeCell ref="D43:I43"/>
    <mergeCell ref="G25:I25"/>
    <mergeCell ref="H82:L82"/>
    <mergeCell ref="I69:L69"/>
    <mergeCell ref="I67:L67"/>
    <mergeCell ref="K72:L72"/>
    <mergeCell ref="K73:L73"/>
    <mergeCell ref="B74:L74"/>
    <mergeCell ref="J32:L32"/>
    <mergeCell ref="K33:L33"/>
    <mergeCell ref="K31:L31"/>
    <mergeCell ref="B48:C48"/>
    <mergeCell ref="B49:C49"/>
    <mergeCell ref="B30:F30"/>
  </mergeCells>
  <phoneticPr fontId="13" type="noConversion"/>
  <pageMargins left="0.75" right="0.75" top="1" bottom="1" header="0.5" footer="0.5"/>
  <pageSetup paperSize="0" orientation="portrait" horizontalDpi="4294967292" verticalDpi="4294967292"/>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O17"/>
  <sheetViews>
    <sheetView zoomScale="125" workbookViewId="0">
      <selection activeCell="F5" sqref="F5"/>
    </sheetView>
  </sheetViews>
  <sheetFormatPr baseColWidth="10" defaultRowHeight="13" x14ac:dyDescent="0.15"/>
  <cols>
    <col min="1" max="1" width="5.6640625" customWidth="1"/>
    <col min="2" max="2" width="14.83203125" customWidth="1"/>
    <col min="5" max="5" width="11.33203125" customWidth="1"/>
  </cols>
  <sheetData>
    <row r="1" spans="1:15" s="195" customFormat="1" ht="14" x14ac:dyDescent="0.15">
      <c r="A1" s="197" t="s">
        <v>426</v>
      </c>
      <c r="C1" s="194"/>
      <c r="D1" s="194"/>
      <c r="E1" s="196"/>
      <c r="F1" s="196"/>
      <c r="G1" s="196"/>
      <c r="H1" s="196"/>
      <c r="I1" s="196"/>
      <c r="J1" s="196"/>
      <c r="O1" s="175"/>
    </row>
    <row r="2" spans="1:15" s="195" customFormat="1" ht="14" x14ac:dyDescent="0.15">
      <c r="A2" s="194" t="s">
        <v>193</v>
      </c>
      <c r="B2" s="194"/>
      <c r="C2" s="194"/>
      <c r="D2" s="194"/>
      <c r="E2" s="196"/>
      <c r="F2" s="196"/>
      <c r="G2" s="196"/>
      <c r="H2" s="196"/>
      <c r="I2" s="196"/>
      <c r="J2" s="196"/>
      <c r="O2" s="175"/>
    </row>
    <row r="4" spans="1:15" ht="28" x14ac:dyDescent="0.15">
      <c r="A4" s="479" t="s">
        <v>435</v>
      </c>
      <c r="B4" s="480"/>
      <c r="C4" s="141" t="s">
        <v>433</v>
      </c>
      <c r="D4" s="141" t="s">
        <v>434</v>
      </c>
      <c r="E4" s="141" t="s">
        <v>436</v>
      </c>
      <c r="F4" s="142" t="s">
        <v>386</v>
      </c>
    </row>
    <row r="5" spans="1:15" x14ac:dyDescent="0.15">
      <c r="A5" s="482"/>
      <c r="B5" s="483"/>
      <c r="C5" s="143"/>
      <c r="D5" s="143"/>
      <c r="E5" s="144"/>
      <c r="F5" s="148">
        <f t="shared" ref="F5:F14" si="0">E5*(D5-C5)</f>
        <v>0</v>
      </c>
    </row>
    <row r="6" spans="1:15" x14ac:dyDescent="0.15">
      <c r="A6" s="368"/>
      <c r="B6" s="370"/>
      <c r="C6" s="30"/>
      <c r="D6" s="30"/>
      <c r="E6" s="145"/>
      <c r="F6" s="148">
        <f t="shared" si="0"/>
        <v>0</v>
      </c>
    </row>
    <row r="7" spans="1:15" x14ac:dyDescent="0.15">
      <c r="A7" s="368"/>
      <c r="B7" s="370"/>
      <c r="C7" s="30"/>
      <c r="D7" s="30"/>
      <c r="E7" s="145"/>
      <c r="F7" s="148">
        <f t="shared" si="0"/>
        <v>0</v>
      </c>
    </row>
    <row r="8" spans="1:15" x14ac:dyDescent="0.15">
      <c r="A8" s="368"/>
      <c r="B8" s="370"/>
      <c r="C8" s="30"/>
      <c r="D8" s="30"/>
      <c r="E8" s="145"/>
      <c r="F8" s="148">
        <f t="shared" si="0"/>
        <v>0</v>
      </c>
    </row>
    <row r="9" spans="1:15" x14ac:dyDescent="0.15">
      <c r="A9" s="368"/>
      <c r="B9" s="370"/>
      <c r="C9" s="30"/>
      <c r="D9" s="30"/>
      <c r="E9" s="145"/>
      <c r="F9" s="148">
        <f t="shared" si="0"/>
        <v>0</v>
      </c>
    </row>
    <row r="10" spans="1:15" x14ac:dyDescent="0.15">
      <c r="A10" s="368"/>
      <c r="B10" s="370"/>
      <c r="C10" s="30"/>
      <c r="D10" s="30"/>
      <c r="E10" s="145"/>
      <c r="F10" s="148">
        <f t="shared" si="0"/>
        <v>0</v>
      </c>
    </row>
    <row r="11" spans="1:15" x14ac:dyDescent="0.15">
      <c r="A11" s="368"/>
      <c r="B11" s="370"/>
      <c r="C11" s="30"/>
      <c r="D11" s="30"/>
      <c r="E11" s="145"/>
      <c r="F11" s="148">
        <f t="shared" si="0"/>
        <v>0</v>
      </c>
    </row>
    <row r="12" spans="1:15" x14ac:dyDescent="0.15">
      <c r="A12" s="368"/>
      <c r="B12" s="370"/>
      <c r="C12" s="30"/>
      <c r="D12" s="30"/>
      <c r="E12" s="145"/>
      <c r="F12" s="148">
        <f t="shared" si="0"/>
        <v>0</v>
      </c>
    </row>
    <row r="13" spans="1:15" x14ac:dyDescent="0.15">
      <c r="A13" s="368"/>
      <c r="B13" s="370"/>
      <c r="C13" s="30"/>
      <c r="D13" s="30"/>
      <c r="E13" s="145"/>
      <c r="F13" s="148">
        <f t="shared" si="0"/>
        <v>0</v>
      </c>
    </row>
    <row r="14" spans="1:15" x14ac:dyDescent="0.15">
      <c r="A14" s="368"/>
      <c r="B14" s="370"/>
      <c r="C14" s="30"/>
      <c r="D14" s="30"/>
      <c r="E14" s="145"/>
      <c r="F14" s="148">
        <f t="shared" si="0"/>
        <v>0</v>
      </c>
    </row>
    <row r="15" spans="1:15" x14ac:dyDescent="0.15">
      <c r="E15" s="65" t="s">
        <v>387</v>
      </c>
      <c r="F15" s="280">
        <f>SUM(F5:F14)</f>
        <v>0</v>
      </c>
    </row>
    <row r="17" spans="1:6" ht="27" customHeight="1" x14ac:dyDescent="0.15">
      <c r="A17" s="481" t="s">
        <v>388</v>
      </c>
      <c r="B17" s="481"/>
      <c r="C17" s="481"/>
      <c r="D17" s="481"/>
      <c r="E17" s="481"/>
      <c r="F17" s="481"/>
    </row>
  </sheetData>
  <mergeCells count="12">
    <mergeCell ref="A14:B14"/>
    <mergeCell ref="A17:F17"/>
    <mergeCell ref="A5:B5"/>
    <mergeCell ref="A6:B6"/>
    <mergeCell ref="A7:B7"/>
    <mergeCell ref="A11:B11"/>
    <mergeCell ref="A12:B12"/>
    <mergeCell ref="A4:B4"/>
    <mergeCell ref="A8:B8"/>
    <mergeCell ref="A9:B9"/>
    <mergeCell ref="A10:B10"/>
    <mergeCell ref="A13:B13"/>
  </mergeCells>
  <phoneticPr fontId="13" type="noConversion"/>
  <pageMargins left="0.75" right="0.75" top="1" bottom="1" header="0.5" footer="0.5"/>
  <pageSetup paperSize="0" orientation="portrait" horizontalDpi="4294967292" verticalDpi="4294967292"/>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R35"/>
  <sheetViews>
    <sheetView zoomScale="150" zoomScaleNormal="150" workbookViewId="0">
      <selection activeCell="A18" sqref="A18:J18"/>
    </sheetView>
  </sheetViews>
  <sheetFormatPr baseColWidth="10" defaultRowHeight="13" x14ac:dyDescent="0.15"/>
  <cols>
    <col min="1" max="1" width="6" customWidth="1"/>
    <col min="2" max="2" width="20.1640625" customWidth="1"/>
    <col min="3" max="3" width="10.6640625" customWidth="1"/>
    <col min="4" max="4" width="9.33203125" customWidth="1"/>
    <col min="5" max="5" width="7.5" customWidth="1"/>
    <col min="6" max="6" width="10.83203125" customWidth="1"/>
    <col min="7" max="7" width="9.1640625" customWidth="1"/>
    <col min="8" max="8" width="9.6640625" customWidth="1"/>
    <col min="9" max="9" width="9" customWidth="1"/>
    <col min="10" max="10" width="9.1640625" customWidth="1"/>
    <col min="11" max="11" width="8.6640625" customWidth="1"/>
    <col min="12" max="12" width="10.1640625" customWidth="1"/>
    <col min="16" max="16" width="10.83203125" hidden="1" customWidth="1"/>
    <col min="19" max="19" width="10.83203125" customWidth="1"/>
  </cols>
  <sheetData>
    <row r="1" spans="1:18" s="195" customFormat="1" ht="14" x14ac:dyDescent="0.15">
      <c r="A1" s="197" t="s">
        <v>423</v>
      </c>
      <c r="C1" s="235"/>
      <c r="D1" s="235"/>
      <c r="E1" s="196"/>
      <c r="F1" s="196"/>
      <c r="G1" s="196"/>
      <c r="H1" s="196"/>
      <c r="I1" s="196"/>
      <c r="J1" s="196"/>
      <c r="O1" s="175"/>
    </row>
    <row r="2" spans="1:18" ht="16" x14ac:dyDescent="0.2">
      <c r="A2" s="21" t="s">
        <v>410</v>
      </c>
    </row>
    <row r="4" spans="1:18" ht="15" customHeight="1" x14ac:dyDescent="0.15">
      <c r="A4" s="99" t="s">
        <v>454</v>
      </c>
    </row>
    <row r="5" spans="1:18" ht="79" customHeight="1" x14ac:dyDescent="0.15">
      <c r="A5" s="283" t="s">
        <v>438</v>
      </c>
      <c r="B5" s="260" t="s">
        <v>411</v>
      </c>
      <c r="C5" s="249" t="s">
        <v>449</v>
      </c>
      <c r="D5" s="249" t="s">
        <v>412</v>
      </c>
      <c r="E5" s="261" t="s">
        <v>420</v>
      </c>
      <c r="F5" s="262" t="s">
        <v>450</v>
      </c>
      <c r="G5" s="262" t="s">
        <v>439</v>
      </c>
      <c r="H5" s="250" t="s">
        <v>417</v>
      </c>
      <c r="I5" s="251" t="s">
        <v>413</v>
      </c>
      <c r="J5" s="250" t="s">
        <v>418</v>
      </c>
      <c r="K5" s="252" t="s">
        <v>208</v>
      </c>
      <c r="R5" s="15"/>
    </row>
    <row r="6" spans="1:18" ht="13" customHeight="1" x14ac:dyDescent="0.15">
      <c r="A6" s="284"/>
      <c r="B6" s="285"/>
      <c r="C6" s="236"/>
      <c r="D6" s="236"/>
      <c r="E6" s="236"/>
      <c r="F6" s="246"/>
      <c r="G6" s="246"/>
      <c r="H6" s="237"/>
      <c r="I6" s="240">
        <f>IF(G6=0,F6*H6,(F6-G6)*H6)</f>
        <v>0</v>
      </c>
      <c r="J6" s="239"/>
      <c r="K6" s="244">
        <f>-(I6+J6)</f>
        <v>0</v>
      </c>
      <c r="M6" s="132"/>
      <c r="P6" t="s">
        <v>414</v>
      </c>
      <c r="R6" s="15"/>
    </row>
    <row r="7" spans="1:18" ht="13" customHeight="1" x14ac:dyDescent="0.15">
      <c r="A7" s="286"/>
      <c r="B7" s="287"/>
      <c r="C7" s="238"/>
      <c r="D7" s="238"/>
      <c r="E7" s="238"/>
      <c r="F7" s="247"/>
      <c r="G7" s="247"/>
      <c r="H7" s="239"/>
      <c r="I7" s="240">
        <f>IF(G7=0,F7*H7,(F7-G7)*H7)</f>
        <v>0</v>
      </c>
      <c r="J7" s="239"/>
      <c r="K7" s="244">
        <f t="shared" ref="K7:K16" si="0">-(I7+J7)</f>
        <v>0</v>
      </c>
      <c r="P7" t="s">
        <v>415</v>
      </c>
      <c r="R7" s="15"/>
    </row>
    <row r="8" spans="1:18" ht="13" customHeight="1" x14ac:dyDescent="0.15">
      <c r="A8" s="286"/>
      <c r="B8" s="287"/>
      <c r="C8" s="238"/>
      <c r="D8" s="238"/>
      <c r="E8" s="238"/>
      <c r="F8" s="247"/>
      <c r="G8" s="247"/>
      <c r="H8" s="239"/>
      <c r="I8" s="240">
        <f>G8*H8</f>
        <v>0</v>
      </c>
      <c r="J8" s="239"/>
      <c r="K8" s="244">
        <f t="shared" si="0"/>
        <v>0</v>
      </c>
      <c r="R8" s="15"/>
    </row>
    <row r="9" spans="1:18" ht="13" customHeight="1" x14ac:dyDescent="0.15">
      <c r="A9" s="286"/>
      <c r="B9" s="287"/>
      <c r="C9" s="238"/>
      <c r="D9" s="238"/>
      <c r="E9" s="238"/>
      <c r="F9" s="247"/>
      <c r="G9" s="247"/>
      <c r="H9" s="239"/>
      <c r="I9" s="240">
        <f>G9*H9</f>
        <v>0</v>
      </c>
      <c r="J9" s="239"/>
      <c r="K9" s="244">
        <f t="shared" si="0"/>
        <v>0</v>
      </c>
      <c r="R9" s="15"/>
    </row>
    <row r="10" spans="1:18" ht="13" customHeight="1" x14ac:dyDescent="0.15">
      <c r="A10" s="286"/>
      <c r="B10" s="287"/>
      <c r="C10" s="238"/>
      <c r="D10" s="238"/>
      <c r="E10" s="238"/>
      <c r="F10" s="247"/>
      <c r="G10" s="247"/>
      <c r="H10" s="239"/>
      <c r="I10" s="240">
        <f t="shared" ref="I10:I12" si="1">G10*H10</f>
        <v>0</v>
      </c>
      <c r="J10" s="239"/>
      <c r="K10" s="244">
        <f t="shared" si="0"/>
        <v>0</v>
      </c>
      <c r="R10" s="15"/>
    </row>
    <row r="11" spans="1:18" ht="13" customHeight="1" x14ac:dyDescent="0.15">
      <c r="A11" s="286"/>
      <c r="B11" s="287"/>
      <c r="C11" s="238"/>
      <c r="D11" s="238"/>
      <c r="E11" s="238"/>
      <c r="F11" s="247"/>
      <c r="G11" s="247"/>
      <c r="H11" s="239"/>
      <c r="I11" s="240">
        <f t="shared" si="1"/>
        <v>0</v>
      </c>
      <c r="J11" s="239"/>
      <c r="K11" s="244">
        <f t="shared" si="0"/>
        <v>0</v>
      </c>
      <c r="R11" s="15"/>
    </row>
    <row r="12" spans="1:18" ht="13" customHeight="1" x14ac:dyDescent="0.15">
      <c r="A12" s="286"/>
      <c r="B12" s="287"/>
      <c r="C12" s="238"/>
      <c r="D12" s="238"/>
      <c r="E12" s="238"/>
      <c r="F12" s="247"/>
      <c r="G12" s="247"/>
      <c r="H12" s="239"/>
      <c r="I12" s="240">
        <f t="shared" si="1"/>
        <v>0</v>
      </c>
      <c r="J12" s="239"/>
      <c r="K12" s="244">
        <f t="shared" si="0"/>
        <v>0</v>
      </c>
      <c r="R12" s="15"/>
    </row>
    <row r="13" spans="1:18" ht="13" customHeight="1" x14ac:dyDescent="0.15">
      <c r="A13" s="286"/>
      <c r="B13" s="287"/>
      <c r="C13" s="238"/>
      <c r="D13" s="238"/>
      <c r="E13" s="238"/>
      <c r="F13" s="247"/>
      <c r="G13" s="247"/>
      <c r="H13" s="239"/>
      <c r="I13" s="240">
        <f>G13*H13</f>
        <v>0</v>
      </c>
      <c r="J13" s="239"/>
      <c r="K13" s="244">
        <f t="shared" si="0"/>
        <v>0</v>
      </c>
      <c r="R13" s="15"/>
    </row>
    <row r="14" spans="1:18" ht="13" customHeight="1" x14ac:dyDescent="0.15">
      <c r="A14" s="286"/>
      <c r="B14" s="287"/>
      <c r="C14" s="238"/>
      <c r="D14" s="238"/>
      <c r="E14" s="238"/>
      <c r="F14" s="247"/>
      <c r="G14" s="247"/>
      <c r="H14" s="239"/>
      <c r="I14" s="240">
        <f>G14*H14</f>
        <v>0</v>
      </c>
      <c r="J14" s="239"/>
      <c r="K14" s="244">
        <f t="shared" si="0"/>
        <v>0</v>
      </c>
      <c r="R14" s="15"/>
    </row>
    <row r="15" spans="1:18" ht="13" customHeight="1" x14ac:dyDescent="0.15">
      <c r="A15" s="286"/>
      <c r="B15" s="287"/>
      <c r="C15" s="238"/>
      <c r="D15" s="238"/>
      <c r="E15" s="238"/>
      <c r="F15" s="247"/>
      <c r="G15" s="247"/>
      <c r="H15" s="239"/>
      <c r="I15" s="240">
        <f>G15*H15</f>
        <v>0</v>
      </c>
      <c r="J15" s="239"/>
      <c r="K15" s="244">
        <f t="shared" si="0"/>
        <v>0</v>
      </c>
      <c r="R15" s="15"/>
    </row>
    <row r="16" spans="1:18" ht="13" customHeight="1" x14ac:dyDescent="0.15">
      <c r="A16" s="288"/>
      <c r="B16" s="289"/>
      <c r="C16" s="241"/>
      <c r="D16" s="241"/>
      <c r="E16" s="241"/>
      <c r="F16" s="248"/>
      <c r="G16" s="248"/>
      <c r="H16" s="242"/>
      <c r="I16" s="243">
        <f>G16*H16</f>
        <v>0</v>
      </c>
      <c r="J16" s="242"/>
      <c r="K16" s="245">
        <f t="shared" si="0"/>
        <v>0</v>
      </c>
      <c r="R16" s="15"/>
    </row>
    <row r="17" spans="1:14" ht="14" customHeight="1" x14ac:dyDescent="0.15">
      <c r="J17" s="258" t="s">
        <v>440</v>
      </c>
      <c r="K17" s="293">
        <f>SUM(K6:K16)</f>
        <v>0</v>
      </c>
    </row>
    <row r="18" spans="1:14" ht="29" customHeight="1" x14ac:dyDescent="0.15">
      <c r="A18" s="485" t="s">
        <v>424</v>
      </c>
      <c r="B18" s="485"/>
      <c r="C18" s="485"/>
      <c r="D18" s="485"/>
      <c r="E18" s="485"/>
      <c r="F18" s="485"/>
      <c r="G18" s="485"/>
      <c r="H18" s="485"/>
      <c r="I18" s="485"/>
      <c r="J18" s="485"/>
      <c r="K18" s="269"/>
    </row>
    <row r="20" spans="1:14" x14ac:dyDescent="0.15">
      <c r="A20" s="99" t="s">
        <v>453</v>
      </c>
    </row>
    <row r="21" spans="1:14" ht="79" customHeight="1" x14ac:dyDescent="0.15">
      <c r="A21" s="260" t="s">
        <v>452</v>
      </c>
      <c r="B21" s="260" t="s">
        <v>448</v>
      </c>
      <c r="C21" s="249" t="s">
        <v>416</v>
      </c>
      <c r="D21" s="262" t="s">
        <v>422</v>
      </c>
      <c r="E21" s="250" t="s">
        <v>417</v>
      </c>
      <c r="F21" s="251" t="s">
        <v>413</v>
      </c>
      <c r="G21" s="251" t="s">
        <v>421</v>
      </c>
      <c r="H21" s="252" t="s">
        <v>208</v>
      </c>
      <c r="K21" s="15"/>
    </row>
    <row r="22" spans="1:14" ht="13" customHeight="1" x14ac:dyDescent="0.15">
      <c r="A22" s="263"/>
      <c r="B22" s="290"/>
      <c r="C22" s="236"/>
      <c r="D22" s="246"/>
      <c r="E22" s="237"/>
      <c r="F22" s="240">
        <f t="shared" ref="F22:F29" si="2">D22*E22</f>
        <v>0</v>
      </c>
      <c r="G22" s="239"/>
      <c r="H22" s="244">
        <f t="shared" ref="H22:H29" si="3">(F22+G22)</f>
        <v>0</v>
      </c>
      <c r="K22" s="15"/>
    </row>
    <row r="23" spans="1:14" ht="13" customHeight="1" x14ac:dyDescent="0.15">
      <c r="A23" s="264"/>
      <c r="B23" s="291"/>
      <c r="C23" s="238"/>
      <c r="D23" s="247"/>
      <c r="E23" s="239"/>
      <c r="F23" s="240">
        <f t="shared" si="2"/>
        <v>0</v>
      </c>
      <c r="G23" s="239"/>
      <c r="H23" s="244">
        <f t="shared" si="3"/>
        <v>0</v>
      </c>
      <c r="K23" s="15"/>
    </row>
    <row r="24" spans="1:14" ht="13" customHeight="1" x14ac:dyDescent="0.15">
      <c r="A24" s="264"/>
      <c r="B24" s="291"/>
      <c r="C24" s="238"/>
      <c r="D24" s="247"/>
      <c r="E24" s="239"/>
      <c r="F24" s="240">
        <f t="shared" si="2"/>
        <v>0</v>
      </c>
      <c r="G24" s="239"/>
      <c r="H24" s="244">
        <f t="shared" si="3"/>
        <v>0</v>
      </c>
      <c r="K24" s="15"/>
    </row>
    <row r="25" spans="1:14" ht="13" customHeight="1" x14ac:dyDescent="0.15">
      <c r="A25" s="264"/>
      <c r="B25" s="291"/>
      <c r="C25" s="238"/>
      <c r="D25" s="247"/>
      <c r="E25" s="239"/>
      <c r="F25" s="240">
        <f t="shared" si="2"/>
        <v>0</v>
      </c>
      <c r="G25" s="239"/>
      <c r="H25" s="244">
        <f t="shared" si="3"/>
        <v>0</v>
      </c>
      <c r="K25" s="15"/>
    </row>
    <row r="26" spans="1:14" ht="13" customHeight="1" x14ac:dyDescent="0.15">
      <c r="A26" s="264"/>
      <c r="B26" s="291"/>
      <c r="C26" s="238"/>
      <c r="D26" s="247"/>
      <c r="E26" s="239"/>
      <c r="F26" s="240">
        <f t="shared" si="2"/>
        <v>0</v>
      </c>
      <c r="G26" s="239"/>
      <c r="H26" s="244">
        <f t="shared" si="3"/>
        <v>0</v>
      </c>
      <c r="K26" s="15"/>
    </row>
    <row r="27" spans="1:14" ht="13" customHeight="1" x14ac:dyDescent="0.15">
      <c r="A27" s="264"/>
      <c r="B27" s="291"/>
      <c r="C27" s="238"/>
      <c r="D27" s="247"/>
      <c r="E27" s="239"/>
      <c r="F27" s="240">
        <f t="shared" si="2"/>
        <v>0</v>
      </c>
      <c r="G27" s="239"/>
      <c r="H27" s="244">
        <f t="shared" si="3"/>
        <v>0</v>
      </c>
    </row>
    <row r="28" spans="1:14" ht="13" customHeight="1" x14ac:dyDescent="0.15">
      <c r="A28" s="264"/>
      <c r="B28" s="291"/>
      <c r="C28" s="238"/>
      <c r="D28" s="247"/>
      <c r="E28" s="239"/>
      <c r="F28" s="240">
        <f t="shared" si="2"/>
        <v>0</v>
      </c>
      <c r="G28" s="239"/>
      <c r="H28" s="244">
        <f t="shared" si="3"/>
        <v>0</v>
      </c>
    </row>
    <row r="29" spans="1:14" ht="13" customHeight="1" x14ac:dyDescent="0.15">
      <c r="A29" s="265"/>
      <c r="B29" s="292"/>
      <c r="C29" s="241"/>
      <c r="D29" s="248"/>
      <c r="E29" s="242"/>
      <c r="F29" s="243">
        <f t="shared" si="2"/>
        <v>0</v>
      </c>
      <c r="G29" s="242"/>
      <c r="H29" s="244">
        <f t="shared" si="3"/>
        <v>0</v>
      </c>
    </row>
    <row r="30" spans="1:14" s="46" customFormat="1" x14ac:dyDescent="0.15">
      <c r="A30" s="253"/>
      <c r="B30" s="253"/>
      <c r="C30" s="253"/>
      <c r="D30" s="254"/>
      <c r="E30" s="255"/>
      <c r="F30" s="256"/>
      <c r="G30" s="257" t="s">
        <v>441</v>
      </c>
      <c r="H30" s="293">
        <f>SUM(H22:H29)</f>
        <v>0</v>
      </c>
    </row>
    <row r="31" spans="1:14" ht="14" customHeight="1" x14ac:dyDescent="0.15">
      <c r="A31" s="484" t="s">
        <v>359</v>
      </c>
      <c r="B31" s="484"/>
      <c r="C31" s="484"/>
      <c r="D31" s="484"/>
      <c r="E31" s="484"/>
      <c r="F31" s="484"/>
      <c r="G31" s="484"/>
      <c r="H31" s="484"/>
      <c r="I31" s="484"/>
      <c r="J31" s="484"/>
      <c r="K31" s="272"/>
      <c r="L31" s="272"/>
      <c r="N31" s="15"/>
    </row>
    <row r="32" spans="1:14" ht="16" customHeight="1" x14ac:dyDescent="0.15">
      <c r="B32" s="26"/>
      <c r="C32" s="26"/>
      <c r="D32" s="26"/>
      <c r="E32" s="26"/>
      <c r="F32" s="26"/>
      <c r="G32" s="26"/>
      <c r="H32" s="26"/>
      <c r="J32" s="49"/>
      <c r="K32" s="49"/>
      <c r="L32" s="49"/>
      <c r="N32" s="15"/>
    </row>
    <row r="33" spans="1:13" ht="15" customHeight="1" x14ac:dyDescent="0.15">
      <c r="A33" s="118" t="s">
        <v>451</v>
      </c>
      <c r="B33" s="26"/>
      <c r="C33" s="26"/>
      <c r="D33" s="26"/>
      <c r="E33" s="26"/>
      <c r="F33" s="26"/>
      <c r="G33" s="26"/>
      <c r="I33" s="49"/>
      <c r="J33" s="49"/>
      <c r="K33" s="49"/>
      <c r="M33" s="15"/>
    </row>
    <row r="34" spans="1:13" ht="141" customHeight="1" x14ac:dyDescent="0.15">
      <c r="A34" s="486"/>
      <c r="B34" s="487"/>
      <c r="C34" s="487"/>
      <c r="D34" s="487"/>
      <c r="E34" s="487"/>
      <c r="F34" s="487"/>
      <c r="G34" s="487"/>
      <c r="H34" s="487"/>
      <c r="I34" s="487"/>
      <c r="J34" s="487"/>
      <c r="K34" s="487"/>
      <c r="M34" s="15"/>
    </row>
    <row r="35" spans="1:13" s="46" customFormat="1" ht="19" customHeight="1" x14ac:dyDescent="0.15">
      <c r="A35" s="259"/>
      <c r="B35" s="271"/>
      <c r="C35" s="271"/>
      <c r="D35" s="271"/>
      <c r="E35" s="271"/>
      <c r="F35" s="271"/>
      <c r="G35" s="271"/>
      <c r="H35" s="271"/>
      <c r="I35" s="271"/>
      <c r="J35" s="271"/>
      <c r="K35" s="271"/>
      <c r="L35" s="271"/>
      <c r="M35" s="31"/>
    </row>
  </sheetData>
  <mergeCells count="3">
    <mergeCell ref="A31:J31"/>
    <mergeCell ref="A18:J18"/>
    <mergeCell ref="A34:K34"/>
  </mergeCells>
  <dataValidations count="1">
    <dataValidation type="list" allowBlank="1" showInputMessage="1" showErrorMessage="1" sqref="E6:E16" xr:uid="{5147B46F-53CC-1542-8057-8D8AB621A547}">
      <formula1>$P$6:$P$7</formula1>
    </dataValidation>
  </dataValidations>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10</vt:i4>
      </vt:variant>
      <vt:variant>
        <vt:lpstr>Named Ranges</vt:lpstr>
      </vt:variant>
      <vt:variant>
        <vt:i4>2</vt:i4>
      </vt:variant>
    </vt:vector>
  </HeadingPairs>
  <TitlesOfParts>
    <vt:vector size="12" baseType="lpstr">
      <vt:lpstr>Table 4.1.1</vt:lpstr>
      <vt:lpstr>README</vt:lpstr>
      <vt:lpstr>Table 4.1-ShipDays</vt:lpstr>
      <vt:lpstr>Table 4.2-Personnel</vt:lpstr>
      <vt:lpstr>Table 4.3-BS Budget</vt:lpstr>
      <vt:lpstr>Table 5.1-SS Summary</vt:lpstr>
      <vt:lpstr>Table 5.2-SS Budget</vt:lpstr>
      <vt:lpstr>Table 5.3-SS CF</vt:lpstr>
      <vt:lpstr>Table 6.1-Tech Ex_Pool</vt:lpstr>
      <vt:lpstr>Table 7.1-Final Request</vt:lpstr>
      <vt:lpstr>'Table 4.1-ShipDays'!Print_Area</vt:lpstr>
      <vt:lpstr>'Table 4.3-BS Budget'!Print_Area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NSF OTS Table Template 30Oct17</dc:title>
  <dc:subject/>
  <dc:creator>User</dc:creator>
  <cp:keywords/>
  <dc:description/>
  <cp:lastModifiedBy>Alice Doyle</cp:lastModifiedBy>
  <cp:lastPrinted>2012-07-06T13:32:54Z</cp:lastPrinted>
  <dcterms:created xsi:type="dcterms:W3CDTF">2010-03-18T21:50:07Z</dcterms:created>
  <dcterms:modified xsi:type="dcterms:W3CDTF">2019-01-08T16:44:01Z</dcterms:modified>
  <cp:category/>
</cp:coreProperties>
</file>